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ve\Desktop\Resources\"/>
    </mc:Choice>
  </mc:AlternateContent>
  <xr:revisionPtr revIDLastSave="0" documentId="13_ncr:1_{8A95CAB1-BB2B-46FB-82E1-F4D14B091451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Instructions" sheetId="1" r:id="rId1"/>
    <sheet name="ABC Analysis" sheetId="2" r:id="rId2"/>
    <sheet name="ABC Breakdown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6" roundtripDataSignature="AMtx7mijX2qe5P9G3ThB3RNFnzYEjdxPvQ=="/>
    </ext>
  </extLst>
</workbook>
</file>

<file path=xl/calcChain.xml><?xml version="1.0" encoding="utf-8"?>
<calcChain xmlns="http://schemas.openxmlformats.org/spreadsheetml/2006/main">
  <c r="G3" i="2" l="1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F82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F66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F19" i="2"/>
  <c r="D19" i="2"/>
  <c r="D18" i="2"/>
  <c r="D17" i="2"/>
  <c r="D16" i="2"/>
  <c r="D15" i="2"/>
  <c r="D14" i="2"/>
  <c r="D13" i="2"/>
  <c r="D12" i="2"/>
  <c r="F11" i="2"/>
  <c r="D11" i="2"/>
  <c r="D10" i="2"/>
  <c r="D9" i="2"/>
  <c r="D8" i="2"/>
  <c r="D7" i="2"/>
  <c r="D6" i="2"/>
  <c r="F5" i="2"/>
  <c r="D5" i="2"/>
  <c r="D4" i="2"/>
  <c r="D3" i="2"/>
  <c r="C2" i="2"/>
  <c r="F98" i="2" s="1"/>
  <c r="B2" i="2"/>
  <c r="B15" i="1"/>
  <c r="B1" i="1"/>
  <c r="E89" i="2" l="1"/>
  <c r="E69" i="2"/>
  <c r="D2" i="2"/>
  <c r="E84" i="2"/>
  <c r="F3" i="2"/>
  <c r="F10" i="2"/>
  <c r="F18" i="2"/>
  <c r="F26" i="2"/>
  <c r="F34" i="2"/>
  <c r="F42" i="2"/>
  <c r="F50" i="2"/>
  <c r="F58" i="2"/>
  <c r="F74" i="2"/>
  <c r="F90" i="2"/>
  <c r="F27" i="2"/>
  <c r="F35" i="2"/>
  <c r="F43" i="2"/>
  <c r="F51" i="2"/>
  <c r="E65" i="2"/>
  <c r="E76" i="2"/>
  <c r="E93" i="2"/>
  <c r="E97" i="2"/>
  <c r="F94" i="2"/>
  <c r="F86" i="2"/>
  <c r="F78" i="2"/>
  <c r="F70" i="2"/>
  <c r="F62" i="2"/>
  <c r="F54" i="2"/>
  <c r="F46" i="2"/>
  <c r="F38" i="2"/>
  <c r="F30" i="2"/>
  <c r="F22" i="2"/>
  <c r="F14" i="2"/>
  <c r="F6" i="2"/>
  <c r="F97" i="2"/>
  <c r="F89" i="2"/>
  <c r="F81" i="2"/>
  <c r="F73" i="2"/>
  <c r="F65" i="2"/>
  <c r="F57" i="2"/>
  <c r="F49" i="2"/>
  <c r="F41" i="2"/>
  <c r="F33" i="2"/>
  <c r="F25" i="2"/>
  <c r="F17" i="2"/>
  <c r="F9" i="2"/>
  <c r="F95" i="2"/>
  <c r="F39" i="2"/>
  <c r="F23" i="2"/>
  <c r="F100" i="2"/>
  <c r="F92" i="2"/>
  <c r="F84" i="2"/>
  <c r="F76" i="2"/>
  <c r="F68" i="2"/>
  <c r="F60" i="2"/>
  <c r="F52" i="2"/>
  <c r="F44" i="2"/>
  <c r="F36" i="2"/>
  <c r="F28" i="2"/>
  <c r="F20" i="2"/>
  <c r="F12" i="2"/>
  <c r="F4" i="2"/>
  <c r="F87" i="2"/>
  <c r="F79" i="2"/>
  <c r="F71" i="2"/>
  <c r="F63" i="2"/>
  <c r="F55" i="2"/>
  <c r="F47" i="2"/>
  <c r="F31" i="2"/>
  <c r="F15" i="2"/>
  <c r="F7" i="2"/>
  <c r="F93" i="2"/>
  <c r="F85" i="2"/>
  <c r="F77" i="2"/>
  <c r="F69" i="2"/>
  <c r="F61" i="2"/>
  <c r="F53" i="2"/>
  <c r="F45" i="2"/>
  <c r="F37" i="2"/>
  <c r="F29" i="2"/>
  <c r="F21" i="2"/>
  <c r="F13" i="2"/>
  <c r="F96" i="2"/>
  <c r="F88" i="2"/>
  <c r="F80" i="2"/>
  <c r="F72" i="2"/>
  <c r="F64" i="2"/>
  <c r="F56" i="2"/>
  <c r="F48" i="2"/>
  <c r="F40" i="2"/>
  <c r="F32" i="2"/>
  <c r="F24" i="2"/>
  <c r="F16" i="2"/>
  <c r="F8" i="2"/>
  <c r="F75" i="2"/>
  <c r="F99" i="2"/>
  <c r="F91" i="2"/>
  <c r="F83" i="2"/>
  <c r="F67" i="2"/>
  <c r="F59" i="2"/>
  <c r="E33" i="2"/>
  <c r="E41" i="2"/>
  <c r="E49" i="2"/>
  <c r="F2" i="2" l="1"/>
  <c r="E99" i="2"/>
  <c r="E91" i="2"/>
  <c r="E83" i="2"/>
  <c r="E75" i="2"/>
  <c r="E67" i="2"/>
  <c r="E59" i="2"/>
  <c r="E51" i="2"/>
  <c r="E43" i="2"/>
  <c r="E35" i="2"/>
  <c r="E27" i="2"/>
  <c r="E19" i="2"/>
  <c r="E11" i="2"/>
  <c r="E3" i="2"/>
  <c r="E94" i="2"/>
  <c r="E86" i="2"/>
  <c r="E78" i="2"/>
  <c r="E70" i="2"/>
  <c r="E62" i="2"/>
  <c r="E54" i="2"/>
  <c r="E46" i="2"/>
  <c r="E38" i="2"/>
  <c r="E30" i="2"/>
  <c r="E22" i="2"/>
  <c r="E14" i="2"/>
  <c r="E6" i="2"/>
  <c r="E95" i="2"/>
  <c r="E98" i="2"/>
  <c r="E90" i="2"/>
  <c r="E82" i="2"/>
  <c r="E74" i="2"/>
  <c r="E66" i="2"/>
  <c r="E58" i="2"/>
  <c r="E50" i="2"/>
  <c r="E42" i="2"/>
  <c r="E34" i="2"/>
  <c r="E26" i="2"/>
  <c r="E18" i="2"/>
  <c r="E10" i="2"/>
  <c r="E72" i="2"/>
  <c r="E96" i="2"/>
  <c r="E88" i="2"/>
  <c r="E80" i="2"/>
  <c r="E64" i="2"/>
  <c r="E24" i="2"/>
  <c r="E39" i="2"/>
  <c r="E31" i="2"/>
  <c r="E87" i="2"/>
  <c r="E71" i="2"/>
  <c r="E56" i="2"/>
  <c r="E48" i="2"/>
  <c r="E32" i="2"/>
  <c r="E16" i="2"/>
  <c r="E40" i="2"/>
  <c r="E8" i="2"/>
  <c r="E55" i="2"/>
  <c r="E15" i="2"/>
  <c r="E79" i="2"/>
  <c r="E63" i="2"/>
  <c r="E47" i="2"/>
  <c r="E23" i="2"/>
  <c r="E7" i="2"/>
  <c r="E73" i="2"/>
  <c r="E77" i="2"/>
  <c r="E52" i="2"/>
  <c r="E29" i="2"/>
  <c r="E37" i="2"/>
  <c r="E68" i="2"/>
  <c r="E21" i="2"/>
  <c r="E9" i="2"/>
  <c r="E20" i="2"/>
  <c r="E44" i="2"/>
  <c r="E13" i="2"/>
  <c r="E36" i="2"/>
  <c r="E17" i="2"/>
  <c r="E45" i="2"/>
  <c r="E92" i="2"/>
  <c r="E28" i="2"/>
  <c r="E12" i="2"/>
  <c r="E60" i="2"/>
  <c r="E25" i="2"/>
  <c r="E61" i="2"/>
  <c r="E53" i="2"/>
  <c r="E100" i="2"/>
  <c r="E57" i="2"/>
  <c r="E5" i="2"/>
  <c r="E81" i="2"/>
  <c r="E85" i="2"/>
  <c r="E4" i="2"/>
  <c r="E2" i="2" l="1"/>
  <c r="G4" i="2" l="1"/>
  <c r="H3" i="2"/>
  <c r="H4" i="2" l="1"/>
  <c r="G5" i="2"/>
  <c r="H5" i="2" l="1"/>
  <c r="G6" i="2"/>
  <c r="G7" i="2" l="1"/>
  <c r="H6" i="2"/>
  <c r="H7" i="2" l="1"/>
  <c r="G8" i="2"/>
  <c r="G9" i="2" l="1"/>
  <c r="H8" i="2"/>
  <c r="G10" i="2" l="1"/>
  <c r="H9" i="2"/>
  <c r="H10" i="2" l="1"/>
  <c r="G11" i="2"/>
  <c r="G12" i="2" l="1"/>
  <c r="H11" i="2"/>
  <c r="H12" i="2" l="1"/>
  <c r="G13" i="2"/>
  <c r="H13" i="2" l="1"/>
  <c r="G14" i="2"/>
  <c r="G15" i="2" l="1"/>
  <c r="H14" i="2"/>
  <c r="H15" i="2" l="1"/>
  <c r="G16" i="2"/>
  <c r="G17" i="2" l="1"/>
  <c r="H16" i="2"/>
  <c r="G18" i="2" l="1"/>
  <c r="H17" i="2"/>
  <c r="H18" i="2" l="1"/>
  <c r="G19" i="2"/>
  <c r="G20" i="2" l="1"/>
  <c r="H19" i="2"/>
  <c r="H20" i="2" l="1"/>
  <c r="G21" i="2"/>
  <c r="H21" i="2" l="1"/>
  <c r="G22" i="2"/>
  <c r="G23" i="2" l="1"/>
  <c r="H22" i="2"/>
  <c r="H23" i="2" l="1"/>
  <c r="G24" i="2"/>
  <c r="G25" i="2" l="1"/>
  <c r="H24" i="2"/>
  <c r="G26" i="2" l="1"/>
  <c r="H25" i="2"/>
  <c r="H26" i="2" l="1"/>
  <c r="G27" i="2"/>
  <c r="G28" i="2" l="1"/>
  <c r="H27" i="2"/>
  <c r="H28" i="2" l="1"/>
  <c r="G29" i="2"/>
  <c r="H29" i="2" l="1"/>
  <c r="G30" i="2"/>
  <c r="G31" i="2" l="1"/>
  <c r="H30" i="2"/>
  <c r="H31" i="2" l="1"/>
  <c r="G32" i="2"/>
  <c r="G33" i="2" l="1"/>
  <c r="H32" i="2"/>
  <c r="G34" i="2" l="1"/>
  <c r="H33" i="2"/>
  <c r="H34" i="2" l="1"/>
  <c r="G35" i="2"/>
  <c r="G36" i="2" l="1"/>
  <c r="H35" i="2"/>
  <c r="H36" i="2" l="1"/>
  <c r="G37" i="2"/>
  <c r="H37" i="2" l="1"/>
  <c r="G38" i="2"/>
  <c r="G39" i="2" l="1"/>
  <c r="H38" i="2"/>
  <c r="H39" i="2" l="1"/>
  <c r="G40" i="2"/>
  <c r="G41" i="2" l="1"/>
  <c r="H40" i="2"/>
  <c r="G42" i="2" l="1"/>
  <c r="H41" i="2"/>
  <c r="H42" i="2" l="1"/>
  <c r="G43" i="2"/>
  <c r="G44" i="2" l="1"/>
  <c r="H43" i="2"/>
  <c r="H44" i="2" l="1"/>
  <c r="G45" i="2"/>
  <c r="H45" i="2" l="1"/>
  <c r="G46" i="2"/>
  <c r="G47" i="2" l="1"/>
  <c r="H46" i="2"/>
  <c r="H47" i="2" l="1"/>
  <c r="G48" i="2"/>
  <c r="G49" i="2" l="1"/>
  <c r="H48" i="2"/>
  <c r="G50" i="2" l="1"/>
  <c r="H49" i="2"/>
  <c r="H50" i="2" l="1"/>
  <c r="G51" i="2"/>
  <c r="G52" i="2" l="1"/>
  <c r="H51" i="2"/>
  <c r="H52" i="2" l="1"/>
  <c r="G53" i="2"/>
  <c r="H53" i="2" l="1"/>
  <c r="G54" i="2"/>
  <c r="G55" i="2" l="1"/>
  <c r="H54" i="2"/>
  <c r="H55" i="2" l="1"/>
  <c r="G56" i="2"/>
  <c r="G57" i="2" l="1"/>
  <c r="H56" i="2"/>
  <c r="G58" i="2" l="1"/>
  <c r="H57" i="2"/>
  <c r="H58" i="2" l="1"/>
  <c r="G59" i="2"/>
  <c r="G60" i="2" l="1"/>
  <c r="H59" i="2"/>
  <c r="H60" i="2" l="1"/>
  <c r="G61" i="2"/>
  <c r="H61" i="2" l="1"/>
  <c r="G62" i="2"/>
  <c r="G63" i="2" l="1"/>
  <c r="H62" i="2"/>
  <c r="H63" i="2" l="1"/>
  <c r="G64" i="2"/>
  <c r="G65" i="2" l="1"/>
  <c r="H64" i="2"/>
  <c r="G66" i="2" l="1"/>
  <c r="H65" i="2"/>
  <c r="H66" i="2" l="1"/>
  <c r="G67" i="2"/>
  <c r="G68" i="2" l="1"/>
  <c r="H67" i="2"/>
  <c r="H68" i="2" l="1"/>
  <c r="G69" i="2"/>
  <c r="H69" i="2" l="1"/>
  <c r="G70" i="2"/>
  <c r="G71" i="2" l="1"/>
  <c r="H70" i="2"/>
  <c r="H71" i="2" l="1"/>
  <c r="G72" i="2"/>
  <c r="G73" i="2" l="1"/>
  <c r="H72" i="2"/>
  <c r="G74" i="2" l="1"/>
  <c r="H73" i="2"/>
  <c r="H74" i="2" l="1"/>
  <c r="G75" i="2"/>
  <c r="G76" i="2" l="1"/>
  <c r="H75" i="2"/>
  <c r="H76" i="2" l="1"/>
  <c r="G77" i="2"/>
  <c r="H77" i="2" l="1"/>
  <c r="G78" i="2"/>
  <c r="G79" i="2" l="1"/>
  <c r="H78" i="2"/>
  <c r="H79" i="2" l="1"/>
  <c r="G80" i="2"/>
  <c r="G81" i="2" l="1"/>
  <c r="H80" i="2"/>
  <c r="G82" i="2" l="1"/>
  <c r="H81" i="2"/>
  <c r="H82" i="2" l="1"/>
  <c r="G83" i="2"/>
  <c r="G84" i="2" l="1"/>
  <c r="H83" i="2"/>
  <c r="H84" i="2" l="1"/>
  <c r="G85" i="2"/>
  <c r="H85" i="2" l="1"/>
  <c r="G86" i="2"/>
  <c r="G87" i="2" l="1"/>
  <c r="H86" i="2"/>
  <c r="H87" i="2" l="1"/>
  <c r="G88" i="2"/>
  <c r="G89" i="2" l="1"/>
  <c r="H88" i="2"/>
  <c r="G90" i="2" l="1"/>
  <c r="H89" i="2"/>
  <c r="H90" i="2" l="1"/>
  <c r="G91" i="2"/>
  <c r="G92" i="2" l="1"/>
  <c r="H91" i="2"/>
  <c r="H92" i="2" l="1"/>
  <c r="G93" i="2"/>
  <c r="H93" i="2" l="1"/>
  <c r="G94" i="2"/>
  <c r="G95" i="2" l="1"/>
  <c r="H94" i="2"/>
  <c r="H95" i="2" l="1"/>
  <c r="G96" i="2"/>
  <c r="G97" i="2" l="1"/>
  <c r="H96" i="2"/>
  <c r="G98" i="2" l="1"/>
  <c r="H97" i="2"/>
  <c r="H98" i="2" l="1"/>
  <c r="G99" i="2"/>
  <c r="G100" i="2" l="1"/>
  <c r="H100" i="2" s="1"/>
  <c r="H99" i="2"/>
</calcChain>
</file>

<file path=xl/sharedStrings.xml><?xml version="1.0" encoding="utf-8"?>
<sst xmlns="http://schemas.openxmlformats.org/spreadsheetml/2006/main" count="126" uniqueCount="123">
  <si>
    <t>SKU</t>
  </si>
  <si>
    <t>Category</t>
  </si>
  <si>
    <t>Revenue Share(%)</t>
  </si>
  <si>
    <t>Notes</t>
  </si>
  <si>
    <t>Unit Price ($)</t>
  </si>
  <si>
    <t>Order Volume(Quantity)</t>
  </si>
  <si>
    <t>Total Revenue ($)</t>
  </si>
  <si>
    <t>Quantity Share(%)</t>
  </si>
  <si>
    <t>Cumulative Revenue Share(%)</t>
  </si>
  <si>
    <t>Totals</t>
  </si>
  <si>
    <t>Product1</t>
  </si>
  <si>
    <t>Product41</t>
  </si>
  <si>
    <t>Product89</t>
  </si>
  <si>
    <t>Product68</t>
  </si>
  <si>
    <t>Product29</t>
  </si>
  <si>
    <t>A</t>
  </si>
  <si>
    <t>This represents 70% of total revenue</t>
  </si>
  <si>
    <t>B</t>
  </si>
  <si>
    <t>This is 20% of total revenue</t>
  </si>
  <si>
    <t xml:space="preserve"> </t>
  </si>
  <si>
    <t>C</t>
  </si>
  <si>
    <t>This is 10% of total revenue</t>
  </si>
  <si>
    <t xml:space="preserve">Replace the values in Column C: Revenue Share to reflect the share of revenue that you want your category A, B, and C items to reflect. </t>
  </si>
  <si>
    <t>Instructions</t>
  </si>
  <si>
    <r>
      <t xml:space="preserve">Define your ABC breakdown in the </t>
    </r>
    <r>
      <rPr>
        <b/>
        <sz val="11"/>
        <rFont val="Calibri"/>
      </rPr>
      <t>”ABC Breakdown"</t>
    </r>
    <r>
      <rPr>
        <sz val="11"/>
        <color rgb="FF000000"/>
        <rFont val="Calibri"/>
      </rPr>
      <t xml:space="preserve"> sheet.</t>
    </r>
  </si>
  <si>
    <t>Go to the “ABC Analysis” spreadsheet and fill your data into columns A, B, C, D (SKU, Unit Price, Order Volume, Total Revenue)</t>
  </si>
  <si>
    <t>Adjust the Sum formulas in Row 2 to cover all your products</t>
  </si>
  <si>
    <t>Select all your product data (from Row 3 to the bottom of the spreadsheet)</t>
  </si>
  <si>
    <t>Sort the data based on Column E from largest to smallest. This will sort your products in order of highest to lowest revenue share</t>
  </si>
  <si>
    <t>Your ABC Categories will be displayed and colored in the H column.</t>
  </si>
  <si>
    <t>Product58</t>
  </si>
  <si>
    <t>Product4</t>
  </si>
  <si>
    <t>Product15</t>
  </si>
  <si>
    <t>Product34</t>
  </si>
  <si>
    <t>Product32</t>
  </si>
  <si>
    <t>Product67</t>
  </si>
  <si>
    <t>Product45</t>
  </si>
  <si>
    <t>Product74</t>
  </si>
  <si>
    <t>Product56</t>
  </si>
  <si>
    <t>Product92</t>
  </si>
  <si>
    <t>Product62</t>
  </si>
  <si>
    <t>Product55</t>
  </si>
  <si>
    <t>Product79</t>
  </si>
  <si>
    <t>Product17</t>
  </si>
  <si>
    <t>Product2</t>
  </si>
  <si>
    <t>Product26</t>
  </si>
  <si>
    <t>Product28</t>
  </si>
  <si>
    <t>Product13</t>
  </si>
  <si>
    <t>Product38</t>
  </si>
  <si>
    <t>Product37</t>
  </si>
  <si>
    <t>Product42</t>
  </si>
  <si>
    <t>Product14</t>
  </si>
  <si>
    <t>Product69</t>
  </si>
  <si>
    <t>Product49</t>
  </si>
  <si>
    <t>Product66</t>
  </si>
  <si>
    <t>Product22</t>
  </si>
  <si>
    <t>Product27</t>
  </si>
  <si>
    <t>Product98</t>
  </si>
  <si>
    <t>Product87</t>
  </si>
  <si>
    <t>Product33</t>
  </si>
  <si>
    <t>Product21</t>
  </si>
  <si>
    <t>Product53</t>
  </si>
  <si>
    <t>Product47</t>
  </si>
  <si>
    <t>Product71</t>
  </si>
  <si>
    <t>Product73</t>
  </si>
  <si>
    <t>Product16</t>
  </si>
  <si>
    <t>Product39</t>
  </si>
  <si>
    <t>Product77</t>
  </si>
  <si>
    <t>Product7</t>
  </si>
  <si>
    <t>Product85</t>
  </si>
  <si>
    <t>Product61</t>
  </si>
  <si>
    <t>Product90</t>
  </si>
  <si>
    <t>Product50</t>
  </si>
  <si>
    <t>Product3</t>
  </si>
  <si>
    <t>Product93</t>
  </si>
  <si>
    <t>Product25</t>
  </si>
  <si>
    <t>Product84</t>
  </si>
  <si>
    <t>Product35</t>
  </si>
  <si>
    <t>Product30</t>
  </si>
  <si>
    <t>Product10</t>
  </si>
  <si>
    <t>Product72</t>
  </si>
  <si>
    <t>Product19</t>
  </si>
  <si>
    <t>Product20</t>
  </si>
  <si>
    <t>Product36</t>
  </si>
  <si>
    <t>Product82</t>
  </si>
  <si>
    <t>Product64</t>
  </si>
  <si>
    <t>Product88</t>
  </si>
  <si>
    <t>Product44</t>
  </si>
  <si>
    <t>Product46</t>
  </si>
  <si>
    <t>Product40</t>
  </si>
  <si>
    <t>Product24</t>
  </si>
  <si>
    <t>Product83</t>
  </si>
  <si>
    <t>Product5</t>
  </si>
  <si>
    <t>Product9</t>
  </si>
  <si>
    <t>Product48</t>
  </si>
  <si>
    <t>Product75</t>
  </si>
  <si>
    <t>Product95</t>
  </si>
  <si>
    <t>Product80</t>
  </si>
  <si>
    <t>Product76</t>
  </si>
  <si>
    <t>Product63</t>
  </si>
  <si>
    <t>Product65</t>
  </si>
  <si>
    <t>Product8</t>
  </si>
  <si>
    <t>Product18</t>
  </si>
  <si>
    <t>Product31</t>
  </si>
  <si>
    <t>Product57</t>
  </si>
  <si>
    <t>Product54</t>
  </si>
  <si>
    <t>Product86</t>
  </si>
  <si>
    <t>Product96</t>
  </si>
  <si>
    <t>Product59</t>
  </si>
  <si>
    <t>Product51</t>
  </si>
  <si>
    <t>Product60</t>
  </si>
  <si>
    <t>Product11</t>
  </si>
  <si>
    <t>Product43</t>
  </si>
  <si>
    <t>Product94</t>
  </si>
  <si>
    <t>Product78</t>
  </si>
  <si>
    <t>Product12</t>
  </si>
  <si>
    <t>Product52</t>
  </si>
  <si>
    <t>Product70</t>
  </si>
  <si>
    <t>Product97</t>
  </si>
  <si>
    <t>Product6</t>
  </si>
  <si>
    <t>Product91</t>
  </si>
  <si>
    <t>Product81</t>
  </si>
  <si>
    <t>Product23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</si>
</sst>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rgb="FF000000"/>
      <name val="Calibri"/>
    </font>
    <font>
      <b/>
      <sz val="11"/>
      <color rgb="FF000000"/>
      <name val="Calibri"/>
    </font>
    <font>
      <sz val="10"/>
      <name val="Arial"/>
    </font>
    <font>
      <b/>
      <sz val="14"/>
      <color rgb="FFFFFFFF"/>
      <name val="Calibri"/>
    </font>
    <font>
      <b/>
      <sz val="14"/>
      <color rgb="FF000000"/>
      <name val="Calibri"/>
    </font>
    <font>
      <sz val="11"/>
      <name val="Calibri"/>
    </font>
    <font>
      <u/>
      <sz val="10"/>
      <color rgb="FFFFFFFF"/>
      <name val="Arial"/>
    </font>
    <font>
      <b/>
      <sz val="10"/>
      <name val="Arial"/>
    </font>
    <font>
      <b/>
      <u/>
      <sz val="10"/>
      <color rgb="FF0000FF"/>
      <name val="Arial"/>
    </font>
    <font>
      <b/>
      <sz val="1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002060"/>
        <bgColor rgb="FF002060"/>
      </patternFill>
    </fill>
    <fill>
      <patternFill patternType="solid">
        <fgColor rgb="FFED7D31"/>
        <bgColor rgb="FFED7D31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 applyFont="1" applyAlignme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1" xfId="0" applyFont="1" applyFill="1" applyBorder="1"/>
    <xf numFmtId="0" fontId="1" fillId="0" borderId="0" xfId="0" applyFont="1"/>
    <xf numFmtId="0" fontId="4" fillId="3" borderId="1" xfId="0" applyFont="1" applyFill="1" applyBorder="1"/>
    <xf numFmtId="44" fontId="4" fillId="3" borderId="1" xfId="0" applyNumberFormat="1" applyFont="1" applyFill="1" applyBorder="1"/>
    <xf numFmtId="9" fontId="4" fillId="3" borderId="1" xfId="0" applyNumberFormat="1" applyFont="1" applyFill="1" applyBorder="1"/>
    <xf numFmtId="9" fontId="4" fillId="0" borderId="0" xfId="0" applyNumberFormat="1" applyFont="1"/>
    <xf numFmtId="0" fontId="4" fillId="0" borderId="0" xfId="0" applyFont="1"/>
    <xf numFmtId="44" fontId="0" fillId="0" borderId="0" xfId="0" applyNumberFormat="1" applyFont="1"/>
    <xf numFmtId="9" fontId="0" fillId="0" borderId="0" xfId="0" applyNumberFormat="1" applyFont="1"/>
    <xf numFmtId="9" fontId="1" fillId="0" borderId="0" xfId="0" applyNumberFormat="1" applyFont="1"/>
    <xf numFmtId="0" fontId="5" fillId="0" borderId="0" xfId="0" applyFont="1" applyAlignment="1">
      <alignment horizontal="center" vertical="center"/>
    </xf>
    <xf numFmtId="9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/>
    <xf numFmtId="0" fontId="6" fillId="0" borderId="0" xfId="0" applyFont="1" applyAlignment="1">
      <alignment vertical="center"/>
    </xf>
    <xf numFmtId="0" fontId="5" fillId="0" borderId="0" xfId="0" applyFont="1" applyAlignment="1">
      <alignment horizontal="left" vertical="center" wrapText="1"/>
    </xf>
  </cellXfs>
  <cellStyles count="1">
    <cellStyle name="Normal" xfId="0" builtinId="0"/>
  </cellStyles>
  <dxfs count="3">
    <dxf>
      <font>
        <color rgb="FF006100"/>
      </font>
      <fill>
        <patternFill patternType="solid">
          <fgColor rgb="FFC6EFCE"/>
          <bgColor rgb="FFC6EFCE"/>
        </patternFill>
      </fill>
    </dxf>
    <dxf>
      <fill>
        <patternFill patternType="solid">
          <fgColor rgb="FFFFC000"/>
          <bgColor rgb="FFFFC000"/>
        </patternFill>
      </fill>
    </dxf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561975</xdr:colOff>
      <xdr:row>0</xdr:row>
      <xdr:rowOff>0</xdr:rowOff>
    </xdr:from>
    <xdr:ext cx="1676400" cy="361950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sqref="A1:A2"/>
    </sheetView>
  </sheetViews>
  <sheetFormatPr defaultColWidth="14.453125" defaultRowHeight="15" customHeight="1"/>
  <cols>
    <col min="1" max="1" width="8.7265625" customWidth="1"/>
    <col min="2" max="2" width="197.453125" customWidth="1"/>
    <col min="3" max="6" width="8.7265625" customWidth="1"/>
  </cols>
  <sheetData>
    <row r="1" spans="1:26" ht="14.5">
      <c r="A1" s="18"/>
      <c r="B1" s="20" t="str">
        <f>HYPERLINK("www.logiwa.com","www.logiwa.com")</f>
        <v>www.logiwa.com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</row>
    <row r="2" spans="1:26" ht="1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4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4.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4.5">
      <c r="A5" s="2"/>
      <c r="B5" s="16" t="s">
        <v>23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4.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4.5">
      <c r="A7" s="2">
        <v>1</v>
      </c>
      <c r="B7" s="2" t="s">
        <v>24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4.5">
      <c r="A8" s="2">
        <v>2</v>
      </c>
      <c r="B8" s="2" t="s">
        <v>25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4.5">
      <c r="A9" s="2">
        <v>4</v>
      </c>
      <c r="B9" s="2" t="s">
        <v>26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4.5">
      <c r="A10" s="2">
        <v>5</v>
      </c>
      <c r="B10" s="2" t="s">
        <v>27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4.5">
      <c r="A11" s="2">
        <v>6</v>
      </c>
      <c r="B11" s="2" t="s">
        <v>28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4.5">
      <c r="A12" s="2">
        <v>7</v>
      </c>
      <c r="B12" s="2" t="s">
        <v>29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4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4.5">
      <c r="A15" s="2"/>
      <c r="B15" s="17" t="str">
        <f>HYPERLINK("https://www.logiwa.com/blog/cycle-counting-inventory","Learn more about ABC analysis in our guide: Warehouse Cycle Counting: What It Is And Why You Should Be Using It")</f>
        <v>Learn more about ABC analysis in our guide: Warehouse Cycle Counting: What It Is And Why You Should Be Using It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4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4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4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4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.75" customHeight="1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.75" customHeight="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.75" customHeight="1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.7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.7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.7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.7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.75" customHeight="1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.75" customHeight="1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26">
    <mergeCell ref="W1:W2"/>
    <mergeCell ref="X1:X2"/>
    <mergeCell ref="Y1:Y2"/>
    <mergeCell ref="Z1:Z2"/>
    <mergeCell ref="O1:O2"/>
    <mergeCell ref="P1:P2"/>
    <mergeCell ref="Q1:Q2"/>
    <mergeCell ref="R1:R2"/>
    <mergeCell ref="S1:S2"/>
    <mergeCell ref="T1:T2"/>
    <mergeCell ref="U1:U2"/>
    <mergeCell ref="K1:K2"/>
    <mergeCell ref="L1:L2"/>
    <mergeCell ref="M1:M2"/>
    <mergeCell ref="N1:N2"/>
    <mergeCell ref="V1:V2"/>
    <mergeCell ref="F1:F2"/>
    <mergeCell ref="G1:G2"/>
    <mergeCell ref="H1:H2"/>
    <mergeCell ref="I1:I2"/>
    <mergeCell ref="J1:J2"/>
    <mergeCell ref="A1:A2"/>
    <mergeCell ref="B1:B2"/>
    <mergeCell ref="C1:C2"/>
    <mergeCell ref="D1:D2"/>
    <mergeCell ref="E1:E2"/>
  </mergeCells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topLeftCell="B1" workbookViewId="0">
      <pane ySplit="2" topLeftCell="A3" activePane="bottomLeft" state="frozen"/>
      <selection pane="bottomLeft" activeCell="H1" sqref="H1"/>
    </sheetView>
  </sheetViews>
  <sheetFormatPr defaultColWidth="14.453125" defaultRowHeight="15" customHeight="1"/>
  <cols>
    <col min="1" max="1" width="41.54296875" customWidth="1"/>
    <col min="2" max="2" width="18.08984375" customWidth="1"/>
    <col min="3" max="3" width="29.54296875" customWidth="1"/>
    <col min="4" max="4" width="21.7265625" customWidth="1"/>
    <col min="5" max="6" width="22.453125" customWidth="1"/>
    <col min="7" max="7" width="33.26953125" bestFit="1" customWidth="1"/>
    <col min="8" max="8" width="8.81640625" customWidth="1"/>
    <col min="9" max="26" width="8.7265625" customWidth="1"/>
  </cols>
  <sheetData>
    <row r="1" spans="1:26" ht="18.5">
      <c r="A1" s="3" t="s">
        <v>0</v>
      </c>
      <c r="B1" s="3" t="s">
        <v>4</v>
      </c>
      <c r="C1" s="3" t="s">
        <v>5</v>
      </c>
      <c r="D1" s="3" t="s">
        <v>6</v>
      </c>
      <c r="E1" s="3" t="s">
        <v>2</v>
      </c>
      <c r="F1" s="3" t="s">
        <v>7</v>
      </c>
      <c r="G1" s="3" t="s">
        <v>8</v>
      </c>
      <c r="H1" s="3" t="s">
        <v>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8.5">
      <c r="A2" s="5" t="s">
        <v>9</v>
      </c>
      <c r="B2" s="6">
        <f t="shared" ref="B2:F2" si="0">SUM(B3:B100)</f>
        <v>12193</v>
      </c>
      <c r="C2" s="5">
        <f t="shared" si="0"/>
        <v>2865</v>
      </c>
      <c r="D2" s="6">
        <f t="shared" si="0"/>
        <v>418050</v>
      </c>
      <c r="E2" s="7">
        <f t="shared" si="0"/>
        <v>1</v>
      </c>
      <c r="F2" s="7">
        <f t="shared" si="0"/>
        <v>0.99999999999999978</v>
      </c>
      <c r="G2" s="8"/>
      <c r="H2" s="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4.5">
      <c r="A3" t="s">
        <v>10</v>
      </c>
      <c r="B3" s="10">
        <v>500</v>
      </c>
      <c r="C3">
        <v>55</v>
      </c>
      <c r="D3" s="10">
        <f t="shared" ref="D3:D100" si="1">B3*C3</f>
        <v>27500</v>
      </c>
      <c r="E3" s="11">
        <f t="shared" ref="E3:E100" si="2">D3/$D$2</f>
        <v>6.5781605071163735E-2</v>
      </c>
      <c r="F3" s="12">
        <f t="shared" ref="F3:F100" si="3">C3/$C$2</f>
        <v>1.9197207678883072E-2</v>
      </c>
      <c r="G3" s="12">
        <f>G2+E3</f>
        <v>6.5781605071163735E-2</v>
      </c>
      <c r="H3" t="str">
        <f>IF(G3&lt;='ABC Breakdown'!$C$2,"A",IF(G3&lt;='ABC Breakdown'!$C$3,"B",IF(G3&lt;='ABC Breakdown'!$C$4,"C","")))</f>
        <v>A</v>
      </c>
    </row>
    <row r="4" spans="1:26" ht="14.5">
      <c r="A4" t="s">
        <v>11</v>
      </c>
      <c r="B4" s="10">
        <v>500</v>
      </c>
      <c r="C4">
        <v>55</v>
      </c>
      <c r="D4" s="10">
        <f t="shared" si="1"/>
        <v>27500</v>
      </c>
      <c r="E4" s="11">
        <f t="shared" si="2"/>
        <v>6.5781605071163735E-2</v>
      </c>
      <c r="F4" s="12">
        <f t="shared" si="3"/>
        <v>1.9197207678883072E-2</v>
      </c>
      <c r="G4" s="12">
        <f t="shared" ref="G3:G100" si="4">G3+E4</f>
        <v>0.13156321014232747</v>
      </c>
      <c r="H4" t="str">
        <f>IF(G4&lt;='ABC Breakdown'!$C$2,"A",IF(G4&lt;='ABC Breakdown'!$C$3,"B",IF(G4&lt;='ABC Breakdown'!$C$4,"C","")))</f>
        <v>A</v>
      </c>
    </row>
    <row r="5" spans="1:26" ht="14.5">
      <c r="A5" t="s">
        <v>12</v>
      </c>
      <c r="B5" s="10">
        <v>600</v>
      </c>
      <c r="C5">
        <v>45</v>
      </c>
      <c r="D5" s="10">
        <f t="shared" si="1"/>
        <v>27000</v>
      </c>
      <c r="E5" s="11">
        <f t="shared" si="2"/>
        <v>6.4585575888051666E-2</v>
      </c>
      <c r="F5" s="12">
        <f t="shared" si="3"/>
        <v>1.5706806282722512E-2</v>
      </c>
      <c r="G5" s="12">
        <f t="shared" si="4"/>
        <v>0.19614878603037914</v>
      </c>
      <c r="H5" t="str">
        <f>IF(G5&lt;='ABC Breakdown'!$C$2,"A",IF(G5&lt;='ABC Breakdown'!$C$3,"B",IF(G5&lt;='ABC Breakdown'!$C$4,"C","")))</f>
        <v>A</v>
      </c>
    </row>
    <row r="6" spans="1:26" ht="14.5">
      <c r="A6" t="s">
        <v>13</v>
      </c>
      <c r="B6" s="10">
        <v>500</v>
      </c>
      <c r="C6">
        <v>50</v>
      </c>
      <c r="D6" s="10">
        <f t="shared" si="1"/>
        <v>25000</v>
      </c>
      <c r="E6" s="11">
        <f t="shared" si="2"/>
        <v>5.9801459155603399E-2</v>
      </c>
      <c r="F6" s="12">
        <f t="shared" si="3"/>
        <v>1.7452006980802792E-2</v>
      </c>
      <c r="G6" s="12">
        <f t="shared" si="4"/>
        <v>0.25595024518598253</v>
      </c>
      <c r="H6" t="str">
        <f>IF(G6&lt;='ABC Breakdown'!$C$2,"A",IF(G6&lt;='ABC Breakdown'!$C$3,"B",IF(G6&lt;='ABC Breakdown'!$C$4,"C","")))</f>
        <v>A</v>
      </c>
    </row>
    <row r="7" spans="1:26" ht="14.5">
      <c r="A7" t="s">
        <v>14</v>
      </c>
      <c r="B7" s="10">
        <v>500</v>
      </c>
      <c r="C7">
        <v>47</v>
      </c>
      <c r="D7" s="10">
        <f t="shared" si="1"/>
        <v>23500</v>
      </c>
      <c r="E7" s="11">
        <f t="shared" si="2"/>
        <v>5.6213371606267194E-2</v>
      </c>
      <c r="F7" s="12">
        <f t="shared" si="3"/>
        <v>1.6404886561954626E-2</v>
      </c>
      <c r="G7" s="12">
        <f t="shared" si="4"/>
        <v>0.31216361679224974</v>
      </c>
      <c r="H7" t="str">
        <f>IF(G7&lt;='ABC Breakdown'!$C$2,"A",IF(G7&lt;='ABC Breakdown'!$C$3,"B",IF(G7&lt;='ABC Breakdown'!$C$4,"C","")))</f>
        <v>A</v>
      </c>
    </row>
    <row r="8" spans="1:26" ht="14.5">
      <c r="A8" t="s">
        <v>30</v>
      </c>
      <c r="B8" s="10">
        <v>450</v>
      </c>
      <c r="C8">
        <v>50</v>
      </c>
      <c r="D8" s="10">
        <f t="shared" si="1"/>
        <v>22500</v>
      </c>
      <c r="E8" s="11">
        <f t="shared" si="2"/>
        <v>5.3821313240043057E-2</v>
      </c>
      <c r="F8" s="12">
        <f t="shared" si="3"/>
        <v>1.7452006980802792E-2</v>
      </c>
      <c r="G8" s="12">
        <f t="shared" si="4"/>
        <v>0.36598493003229282</v>
      </c>
      <c r="H8" t="str">
        <f>IF(G8&lt;='ABC Breakdown'!$C$2,"A",IF(G8&lt;='ABC Breakdown'!$C$3,"B",IF(G8&lt;='ABC Breakdown'!$C$4,"C","")))</f>
        <v>A</v>
      </c>
    </row>
    <row r="9" spans="1:26" ht="14.5">
      <c r="A9" t="s">
        <v>31</v>
      </c>
      <c r="B9" s="10">
        <v>450</v>
      </c>
      <c r="C9">
        <v>40</v>
      </c>
      <c r="D9" s="10">
        <f t="shared" si="1"/>
        <v>18000</v>
      </c>
      <c r="E9" s="11">
        <f t="shared" si="2"/>
        <v>4.3057050592034449E-2</v>
      </c>
      <c r="F9" s="12">
        <f t="shared" si="3"/>
        <v>1.3961605584642234E-2</v>
      </c>
      <c r="G9" s="12">
        <f t="shared" si="4"/>
        <v>0.40904198062432728</v>
      </c>
      <c r="H9" t="str">
        <f>IF(G9&lt;='ABC Breakdown'!$C$2,"A",IF(G9&lt;='ABC Breakdown'!$C$3,"B",IF(G9&lt;='ABC Breakdown'!$C$4,"C","")))</f>
        <v>A</v>
      </c>
    </row>
    <row r="10" spans="1:26" ht="14.5">
      <c r="A10" t="s">
        <v>32</v>
      </c>
      <c r="B10" s="10">
        <v>400</v>
      </c>
      <c r="C10">
        <v>45</v>
      </c>
      <c r="D10" s="10">
        <f t="shared" si="1"/>
        <v>18000</v>
      </c>
      <c r="E10" s="11">
        <f t="shared" si="2"/>
        <v>4.3057050592034449E-2</v>
      </c>
      <c r="F10" s="12">
        <f t="shared" si="3"/>
        <v>1.5706806282722512E-2</v>
      </c>
      <c r="G10" s="12">
        <f t="shared" si="4"/>
        <v>0.45209903121636175</v>
      </c>
      <c r="H10" t="str">
        <f>IF(G10&lt;='ABC Breakdown'!$C$2,"A",IF(G10&lt;='ABC Breakdown'!$C$3,"B",IF(G10&lt;='ABC Breakdown'!$C$4,"C","")))</f>
        <v>A</v>
      </c>
    </row>
    <row r="11" spans="1:26" ht="14.5">
      <c r="A11" t="s">
        <v>33</v>
      </c>
      <c r="B11" s="10">
        <v>500</v>
      </c>
      <c r="C11">
        <v>33</v>
      </c>
      <c r="D11" s="10">
        <f t="shared" si="1"/>
        <v>16500</v>
      </c>
      <c r="E11" s="11">
        <f t="shared" si="2"/>
        <v>3.9468963042698244E-2</v>
      </c>
      <c r="F11" s="12">
        <f t="shared" si="3"/>
        <v>1.1518324607329843E-2</v>
      </c>
      <c r="G11" s="12">
        <f t="shared" si="4"/>
        <v>0.49156799425906</v>
      </c>
      <c r="H11" t="str">
        <f>IF(G11&lt;='ABC Breakdown'!$C$2,"A",IF(G11&lt;='ABC Breakdown'!$C$3,"B",IF(G11&lt;='ABC Breakdown'!$C$4,"C","")))</f>
        <v>A</v>
      </c>
    </row>
    <row r="12" spans="1:26" ht="14.5">
      <c r="A12" t="s">
        <v>34</v>
      </c>
      <c r="B12" s="10">
        <v>450</v>
      </c>
      <c r="C12">
        <v>36</v>
      </c>
      <c r="D12" s="10">
        <f t="shared" si="1"/>
        <v>16200</v>
      </c>
      <c r="E12" s="11">
        <f t="shared" si="2"/>
        <v>3.8751345532831001E-2</v>
      </c>
      <c r="F12" s="12">
        <f t="shared" si="3"/>
        <v>1.2565445026178011E-2</v>
      </c>
      <c r="G12" s="12">
        <f t="shared" si="4"/>
        <v>0.53031933979189105</v>
      </c>
      <c r="H12" t="str">
        <f>IF(G12&lt;='ABC Breakdown'!$C$2,"A",IF(G12&lt;='ABC Breakdown'!$C$3,"B",IF(G12&lt;='ABC Breakdown'!$C$4,"C","")))</f>
        <v>A</v>
      </c>
    </row>
    <row r="13" spans="1:26" ht="14.5">
      <c r="A13" t="s">
        <v>35</v>
      </c>
      <c r="B13" s="10">
        <v>400</v>
      </c>
      <c r="C13">
        <v>32</v>
      </c>
      <c r="D13" s="10">
        <f t="shared" si="1"/>
        <v>12800</v>
      </c>
      <c r="E13" s="11">
        <f t="shared" si="2"/>
        <v>3.0618347087668939E-2</v>
      </c>
      <c r="F13" s="12">
        <f t="shared" si="3"/>
        <v>1.1169284467713788E-2</v>
      </c>
      <c r="G13" s="12">
        <f t="shared" si="4"/>
        <v>0.56093768687956003</v>
      </c>
      <c r="H13" t="str">
        <f>IF(G13&lt;='ABC Breakdown'!$C$2,"A",IF(G13&lt;='ABC Breakdown'!$C$3,"B",IF(G13&lt;='ABC Breakdown'!$C$4,"C","")))</f>
        <v>A</v>
      </c>
    </row>
    <row r="14" spans="1:26" ht="14.5">
      <c r="A14" t="s">
        <v>36</v>
      </c>
      <c r="B14" s="10">
        <v>400</v>
      </c>
      <c r="C14">
        <v>30</v>
      </c>
      <c r="D14" s="10">
        <f t="shared" si="1"/>
        <v>12000</v>
      </c>
      <c r="E14" s="11">
        <f t="shared" si="2"/>
        <v>2.8704700394689631E-2</v>
      </c>
      <c r="F14" s="12">
        <f t="shared" si="3"/>
        <v>1.0471204188481676E-2</v>
      </c>
      <c r="G14" s="12">
        <f t="shared" si="4"/>
        <v>0.58964238727424967</v>
      </c>
      <c r="H14" t="str">
        <f>IF(G14&lt;='ABC Breakdown'!$C$2,"A",IF(G14&lt;='ABC Breakdown'!$C$3,"B",IF(G14&lt;='ABC Breakdown'!$C$4,"C","")))</f>
        <v>A</v>
      </c>
    </row>
    <row r="15" spans="1:26" ht="14.5">
      <c r="A15" t="s">
        <v>37</v>
      </c>
      <c r="B15" s="10">
        <v>400</v>
      </c>
      <c r="C15">
        <v>29</v>
      </c>
      <c r="D15" s="10">
        <f t="shared" si="1"/>
        <v>11600</v>
      </c>
      <c r="E15" s="11">
        <f t="shared" si="2"/>
        <v>2.7747877048199976E-2</v>
      </c>
      <c r="F15" s="12">
        <f t="shared" si="3"/>
        <v>1.0122164048865619E-2</v>
      </c>
      <c r="G15" s="12">
        <f t="shared" si="4"/>
        <v>0.61739026432244959</v>
      </c>
      <c r="H15" t="str">
        <f>IF(G15&lt;='ABC Breakdown'!$C$2,"A",IF(G15&lt;='ABC Breakdown'!$C$3,"B",IF(G15&lt;='ABC Breakdown'!$C$4,"C","")))</f>
        <v>A</v>
      </c>
    </row>
    <row r="16" spans="1:26" ht="14.5">
      <c r="A16" t="s">
        <v>38</v>
      </c>
      <c r="B16" s="10">
        <v>500</v>
      </c>
      <c r="C16">
        <v>21</v>
      </c>
      <c r="D16" s="10">
        <f t="shared" si="1"/>
        <v>10500</v>
      </c>
      <c r="E16" s="11">
        <f t="shared" si="2"/>
        <v>2.5116612845353426E-2</v>
      </c>
      <c r="F16" s="12">
        <f t="shared" si="3"/>
        <v>7.3298429319371729E-3</v>
      </c>
      <c r="G16" s="12">
        <f t="shared" si="4"/>
        <v>0.64250687716780297</v>
      </c>
      <c r="H16" t="str">
        <f>IF(G16&lt;='ABC Breakdown'!$C$2,"A",IF(G16&lt;='ABC Breakdown'!$C$3,"B",IF(G16&lt;='ABC Breakdown'!$C$4,"C","")))</f>
        <v>A</v>
      </c>
    </row>
    <row r="17" spans="1:8" ht="14.5">
      <c r="A17" t="s">
        <v>39</v>
      </c>
      <c r="B17" s="10">
        <v>250</v>
      </c>
      <c r="C17">
        <v>39</v>
      </c>
      <c r="D17" s="10">
        <f t="shared" si="1"/>
        <v>9750</v>
      </c>
      <c r="E17" s="11">
        <f t="shared" si="2"/>
        <v>2.3322569070685324E-2</v>
      </c>
      <c r="F17" s="12">
        <f t="shared" si="3"/>
        <v>1.3612565445026177E-2</v>
      </c>
      <c r="G17" s="12">
        <f t="shared" si="4"/>
        <v>0.66582944623848828</v>
      </c>
      <c r="H17" t="str">
        <f>IF(G17&lt;='ABC Breakdown'!$C$2,"A",IF(G17&lt;='ABC Breakdown'!$C$3,"B",IF(G17&lt;='ABC Breakdown'!$C$4,"C","")))</f>
        <v>A</v>
      </c>
    </row>
    <row r="18" spans="1:8" ht="14.5">
      <c r="A18" t="s">
        <v>40</v>
      </c>
      <c r="B18" s="10">
        <v>200</v>
      </c>
      <c r="C18">
        <v>43</v>
      </c>
      <c r="D18" s="10">
        <f t="shared" si="1"/>
        <v>8600</v>
      </c>
      <c r="E18" s="11">
        <f t="shared" si="2"/>
        <v>2.0571701949527569E-2</v>
      </c>
      <c r="F18" s="12">
        <f t="shared" si="3"/>
        <v>1.5008726003490401E-2</v>
      </c>
      <c r="G18" s="12">
        <f t="shared" si="4"/>
        <v>0.6864011481880159</v>
      </c>
      <c r="H18" t="str">
        <f>IF(G18&lt;='ABC Breakdown'!$C$2,"A",IF(G18&lt;='ABC Breakdown'!$C$3,"B",IF(G18&lt;='ABC Breakdown'!$C$4,"C","")))</f>
        <v>A</v>
      </c>
    </row>
    <row r="19" spans="1:8" ht="14.5">
      <c r="A19" t="s">
        <v>41</v>
      </c>
      <c r="B19" s="10">
        <v>450</v>
      </c>
      <c r="C19">
        <v>13</v>
      </c>
      <c r="D19" s="10">
        <f t="shared" si="1"/>
        <v>5850</v>
      </c>
      <c r="E19" s="11">
        <f t="shared" si="2"/>
        <v>1.3993541442411194E-2</v>
      </c>
      <c r="F19" s="12">
        <f t="shared" si="3"/>
        <v>4.5375218150087264E-3</v>
      </c>
      <c r="G19" s="12">
        <f t="shared" si="4"/>
        <v>0.70039468963042706</v>
      </c>
      <c r="H19" t="str">
        <f>IF(G19&lt;='ABC Breakdown'!$C$2,"A",IF(G19&lt;='ABC Breakdown'!$C$3,"B",IF(G19&lt;='ABC Breakdown'!$C$4,"C","")))</f>
        <v>B</v>
      </c>
    </row>
    <row r="20" spans="1:8" ht="14.5">
      <c r="A20" t="s">
        <v>42</v>
      </c>
      <c r="B20" s="10">
        <v>96</v>
      </c>
      <c r="C20">
        <v>49</v>
      </c>
      <c r="D20" s="10">
        <f t="shared" si="1"/>
        <v>4704</v>
      </c>
      <c r="E20" s="11">
        <f t="shared" si="2"/>
        <v>1.1252242554718335E-2</v>
      </c>
      <c r="F20" s="12">
        <f t="shared" si="3"/>
        <v>1.7102966841186736E-2</v>
      </c>
      <c r="G20" s="12">
        <f t="shared" si="4"/>
        <v>0.71164693218514541</v>
      </c>
      <c r="H20" t="str">
        <f>IF(G20&lt;='ABC Breakdown'!$C$2,"A",IF(G20&lt;='ABC Breakdown'!$C$3,"B",IF(G20&lt;='ABC Breakdown'!$C$4,"C","")))</f>
        <v>B</v>
      </c>
    </row>
    <row r="21" spans="1:8" ht="15.75" customHeight="1">
      <c r="A21" t="s">
        <v>43</v>
      </c>
      <c r="B21" s="10">
        <v>150</v>
      </c>
      <c r="C21">
        <v>30</v>
      </c>
      <c r="D21" s="10">
        <f t="shared" si="1"/>
        <v>4500</v>
      </c>
      <c r="E21" s="11">
        <f t="shared" si="2"/>
        <v>1.0764262648008612E-2</v>
      </c>
      <c r="F21" s="12">
        <f t="shared" si="3"/>
        <v>1.0471204188481676E-2</v>
      </c>
      <c r="G21" s="12">
        <f t="shared" si="4"/>
        <v>0.72241119483315397</v>
      </c>
      <c r="H21" t="str">
        <f>IF(G21&lt;='ABC Breakdown'!$C$2,"A",IF(G21&lt;='ABC Breakdown'!$C$3,"B",IF(G21&lt;='ABC Breakdown'!$C$4,"C","")))</f>
        <v>B</v>
      </c>
    </row>
    <row r="22" spans="1:8" ht="15.75" customHeight="1">
      <c r="A22" t="s">
        <v>44</v>
      </c>
      <c r="B22" s="10">
        <v>85</v>
      </c>
      <c r="C22">
        <v>50</v>
      </c>
      <c r="D22" s="10">
        <f t="shared" si="1"/>
        <v>4250</v>
      </c>
      <c r="E22" s="11">
        <f t="shared" si="2"/>
        <v>1.0166248056452578E-2</v>
      </c>
      <c r="F22" s="12">
        <f t="shared" si="3"/>
        <v>1.7452006980802792E-2</v>
      </c>
      <c r="G22" s="12">
        <f t="shared" si="4"/>
        <v>0.73257744288960658</v>
      </c>
      <c r="H22" t="str">
        <f>IF(G22&lt;='ABC Breakdown'!$C$2,"A",IF(G22&lt;='ABC Breakdown'!$C$3,"B",IF(G22&lt;='ABC Breakdown'!$C$4,"C","")))</f>
        <v>B</v>
      </c>
    </row>
    <row r="23" spans="1:8" ht="15.75" customHeight="1">
      <c r="A23" t="s">
        <v>45</v>
      </c>
      <c r="B23" s="10">
        <v>97</v>
      </c>
      <c r="C23">
        <v>40</v>
      </c>
      <c r="D23" s="10">
        <f t="shared" si="1"/>
        <v>3880</v>
      </c>
      <c r="E23" s="11">
        <f t="shared" si="2"/>
        <v>9.2811864609496468E-3</v>
      </c>
      <c r="F23" s="12">
        <f t="shared" si="3"/>
        <v>1.3961605584642234E-2</v>
      </c>
      <c r="G23" s="12">
        <f t="shared" si="4"/>
        <v>0.74185862935055624</v>
      </c>
      <c r="H23" t="str">
        <f>IF(G23&lt;='ABC Breakdown'!$C$2,"A",IF(G23&lt;='ABC Breakdown'!$C$3,"B",IF(G23&lt;='ABC Breakdown'!$C$4,"C","")))</f>
        <v>B</v>
      </c>
    </row>
    <row r="24" spans="1:8" ht="15.75" customHeight="1">
      <c r="A24" t="s">
        <v>46</v>
      </c>
      <c r="B24" s="10">
        <v>75</v>
      </c>
      <c r="C24">
        <v>50</v>
      </c>
      <c r="D24" s="10">
        <f t="shared" si="1"/>
        <v>3750</v>
      </c>
      <c r="E24" s="11">
        <f t="shared" si="2"/>
        <v>8.9702188733405096E-3</v>
      </c>
      <c r="F24" s="12">
        <f t="shared" si="3"/>
        <v>1.7452006980802792E-2</v>
      </c>
      <c r="G24" s="12">
        <f t="shared" si="4"/>
        <v>0.75082884822389673</v>
      </c>
      <c r="H24" t="str">
        <f>IF(G24&lt;='ABC Breakdown'!$C$2,"A",IF(G24&lt;='ABC Breakdown'!$C$3,"B",IF(G24&lt;='ABC Breakdown'!$C$4,"C","")))</f>
        <v>B</v>
      </c>
    </row>
    <row r="25" spans="1:8" ht="15.75" customHeight="1">
      <c r="A25" t="s">
        <v>47</v>
      </c>
      <c r="B25" s="10">
        <v>80</v>
      </c>
      <c r="C25">
        <v>46</v>
      </c>
      <c r="D25" s="10">
        <f t="shared" si="1"/>
        <v>3680</v>
      </c>
      <c r="E25" s="11">
        <f t="shared" si="2"/>
        <v>8.8027747877048208E-3</v>
      </c>
      <c r="F25" s="12">
        <f t="shared" si="3"/>
        <v>1.6055846422338569E-2</v>
      </c>
      <c r="G25" s="12">
        <f t="shared" si="4"/>
        <v>0.75963162301160159</v>
      </c>
      <c r="H25" t="str">
        <f>IF(G25&lt;='ABC Breakdown'!$C$2,"A",IF(G25&lt;='ABC Breakdown'!$C$3,"B",IF(G25&lt;='ABC Breakdown'!$C$4,"C","")))</f>
        <v>B</v>
      </c>
    </row>
    <row r="26" spans="1:8" ht="15.75" customHeight="1">
      <c r="A26" t="s">
        <v>48</v>
      </c>
      <c r="B26" s="10">
        <v>77</v>
      </c>
      <c r="C26">
        <v>45</v>
      </c>
      <c r="D26" s="10">
        <f t="shared" si="1"/>
        <v>3465</v>
      </c>
      <c r="E26" s="11">
        <f t="shared" si="2"/>
        <v>8.288482238966631E-3</v>
      </c>
      <c r="F26" s="12">
        <f t="shared" si="3"/>
        <v>1.5706806282722512E-2</v>
      </c>
      <c r="G26" s="12">
        <f t="shared" si="4"/>
        <v>0.7679201052505682</v>
      </c>
      <c r="H26" t="str">
        <f>IF(G26&lt;='ABC Breakdown'!$C$2,"A",IF(G26&lt;='ABC Breakdown'!$C$3,"B",IF(G26&lt;='ABC Breakdown'!$C$4,"C","")))</f>
        <v>B</v>
      </c>
    </row>
    <row r="27" spans="1:8" ht="15.75" customHeight="1">
      <c r="A27" t="s">
        <v>49</v>
      </c>
      <c r="B27" s="10">
        <v>90</v>
      </c>
      <c r="C27">
        <v>38</v>
      </c>
      <c r="D27" s="10">
        <f t="shared" si="1"/>
        <v>3420</v>
      </c>
      <c r="E27" s="11">
        <f t="shared" si="2"/>
        <v>8.1808396124865446E-3</v>
      </c>
      <c r="F27" s="12">
        <f t="shared" si="3"/>
        <v>1.3263525305410123E-2</v>
      </c>
      <c r="G27" s="12">
        <f t="shared" si="4"/>
        <v>0.7761009448630547</v>
      </c>
      <c r="H27" t="str">
        <f>IF(G27&lt;='ABC Breakdown'!$C$2,"A",IF(G27&lt;='ABC Breakdown'!$C$3,"B",IF(G27&lt;='ABC Breakdown'!$C$4,"C","")))</f>
        <v>B</v>
      </c>
    </row>
    <row r="28" spans="1:8" ht="15.75" customHeight="1">
      <c r="A28" t="s">
        <v>50</v>
      </c>
      <c r="B28" s="10">
        <v>98</v>
      </c>
      <c r="C28">
        <v>34</v>
      </c>
      <c r="D28" s="10">
        <f t="shared" si="1"/>
        <v>3332</v>
      </c>
      <c r="E28" s="11">
        <f t="shared" si="2"/>
        <v>7.970338476258821E-3</v>
      </c>
      <c r="F28" s="12">
        <f t="shared" si="3"/>
        <v>1.1867364746945899E-2</v>
      </c>
      <c r="G28" s="12">
        <f t="shared" si="4"/>
        <v>0.78407128333931353</v>
      </c>
      <c r="H28" t="str">
        <f>IF(G28&lt;='ABC Breakdown'!$C$2,"A",IF(G28&lt;='ABC Breakdown'!$C$3,"B",IF(G28&lt;='ABC Breakdown'!$C$4,"C","")))</f>
        <v>B</v>
      </c>
    </row>
    <row r="29" spans="1:8" ht="15.75" customHeight="1">
      <c r="A29" t="s">
        <v>51</v>
      </c>
      <c r="B29" s="10">
        <v>85</v>
      </c>
      <c r="C29">
        <v>37</v>
      </c>
      <c r="D29" s="10">
        <f t="shared" si="1"/>
        <v>3145</v>
      </c>
      <c r="E29" s="11">
        <f t="shared" si="2"/>
        <v>7.5230235617749072E-3</v>
      </c>
      <c r="F29" s="12">
        <f t="shared" si="3"/>
        <v>1.2914485165794066E-2</v>
      </c>
      <c r="G29" s="12">
        <f t="shared" si="4"/>
        <v>0.79159430690108845</v>
      </c>
      <c r="H29" t="str">
        <f>IF(G29&lt;='ABC Breakdown'!$C$2,"A",IF(G29&lt;='ABC Breakdown'!$C$3,"B",IF(G29&lt;='ABC Breakdown'!$C$4,"C","")))</f>
        <v>B</v>
      </c>
    </row>
    <row r="30" spans="1:8" ht="15.75" customHeight="1">
      <c r="A30" t="s">
        <v>52</v>
      </c>
      <c r="B30" s="10">
        <v>72</v>
      </c>
      <c r="C30">
        <v>40</v>
      </c>
      <c r="D30" s="10">
        <f t="shared" si="1"/>
        <v>2880</v>
      </c>
      <c r="E30" s="11">
        <f t="shared" si="2"/>
        <v>6.8891280947255117E-3</v>
      </c>
      <c r="F30" s="12">
        <f t="shared" si="3"/>
        <v>1.3961605584642234E-2</v>
      </c>
      <c r="G30" s="12">
        <f t="shared" si="4"/>
        <v>0.79848343499581398</v>
      </c>
      <c r="H30" t="str">
        <f>IF(G30&lt;='ABC Breakdown'!$C$2,"A",IF(G30&lt;='ABC Breakdown'!$C$3,"B",IF(G30&lt;='ABC Breakdown'!$C$4,"C","")))</f>
        <v>B</v>
      </c>
    </row>
    <row r="31" spans="1:8" ht="15.75" customHeight="1">
      <c r="A31" t="s">
        <v>53</v>
      </c>
      <c r="B31" s="10">
        <v>78</v>
      </c>
      <c r="C31">
        <v>34</v>
      </c>
      <c r="D31" s="10">
        <f t="shared" si="1"/>
        <v>2652</v>
      </c>
      <c r="E31" s="11">
        <f t="shared" si="2"/>
        <v>6.343738787226408E-3</v>
      </c>
      <c r="F31" s="12">
        <f t="shared" si="3"/>
        <v>1.1867364746945899E-2</v>
      </c>
      <c r="G31" s="12">
        <f t="shared" si="4"/>
        <v>0.80482717378304036</v>
      </c>
      <c r="H31" t="str">
        <f>IF(G31&lt;='ABC Breakdown'!$C$2,"A",IF(G31&lt;='ABC Breakdown'!$C$3,"B",IF(G31&lt;='ABC Breakdown'!$C$4,"C","")))</f>
        <v>B</v>
      </c>
    </row>
    <row r="32" spans="1:8" ht="15.75" customHeight="1">
      <c r="A32" t="s">
        <v>54</v>
      </c>
      <c r="B32" s="10">
        <v>97</v>
      </c>
      <c r="C32">
        <v>27</v>
      </c>
      <c r="D32" s="10">
        <f t="shared" si="1"/>
        <v>2619</v>
      </c>
      <c r="E32" s="11">
        <f t="shared" si="2"/>
        <v>6.2648008611410119E-3</v>
      </c>
      <c r="F32" s="12">
        <f t="shared" si="3"/>
        <v>9.4240837696335077E-3</v>
      </c>
      <c r="G32" s="12">
        <f t="shared" si="4"/>
        <v>0.81109197464418137</v>
      </c>
      <c r="H32" t="str">
        <f>IF(G32&lt;='ABC Breakdown'!$C$2,"A",IF(G32&lt;='ABC Breakdown'!$C$3,"B",IF(G32&lt;='ABC Breakdown'!$C$4,"C","")))</f>
        <v>B</v>
      </c>
    </row>
    <row r="33" spans="1:8" ht="15.75" customHeight="1">
      <c r="A33" t="s">
        <v>55</v>
      </c>
      <c r="B33" s="10">
        <v>61</v>
      </c>
      <c r="C33">
        <v>42</v>
      </c>
      <c r="D33" s="10">
        <f t="shared" si="1"/>
        <v>2562</v>
      </c>
      <c r="E33" s="11">
        <f t="shared" si="2"/>
        <v>6.1284535342662361E-3</v>
      </c>
      <c r="F33" s="12">
        <f t="shared" si="3"/>
        <v>1.4659685863874346E-2</v>
      </c>
      <c r="G33" s="12">
        <f t="shared" si="4"/>
        <v>0.81722042817844764</v>
      </c>
      <c r="H33" t="str">
        <f>IF(G33&lt;='ABC Breakdown'!$C$2,"A",IF(G33&lt;='ABC Breakdown'!$C$3,"B",IF(G33&lt;='ABC Breakdown'!$C$4,"C","")))</f>
        <v>B</v>
      </c>
    </row>
    <row r="34" spans="1:8" ht="15.75" customHeight="1">
      <c r="A34" t="s">
        <v>56</v>
      </c>
      <c r="B34" s="10">
        <v>70</v>
      </c>
      <c r="C34">
        <v>35</v>
      </c>
      <c r="D34" s="10">
        <f t="shared" si="1"/>
        <v>2450</v>
      </c>
      <c r="E34" s="11">
        <f t="shared" si="2"/>
        <v>5.8605429972491329E-3</v>
      </c>
      <c r="F34" s="12">
        <f t="shared" si="3"/>
        <v>1.2216404886561954E-2</v>
      </c>
      <c r="G34" s="12">
        <f t="shared" si="4"/>
        <v>0.82308097117569679</v>
      </c>
      <c r="H34" t="str">
        <f>IF(G34&lt;='ABC Breakdown'!$C$2,"A",IF(G34&lt;='ABC Breakdown'!$C$3,"B",IF(G34&lt;='ABC Breakdown'!$C$4,"C","")))</f>
        <v>B</v>
      </c>
    </row>
    <row r="35" spans="1:8" ht="15.75" customHeight="1">
      <c r="A35" t="s">
        <v>57</v>
      </c>
      <c r="B35" s="10">
        <v>50</v>
      </c>
      <c r="C35">
        <v>49</v>
      </c>
      <c r="D35" s="10">
        <f t="shared" si="1"/>
        <v>2450</v>
      </c>
      <c r="E35" s="11">
        <f t="shared" si="2"/>
        <v>5.8605429972491329E-3</v>
      </c>
      <c r="F35" s="12">
        <f t="shared" si="3"/>
        <v>1.7102966841186736E-2</v>
      </c>
      <c r="G35" s="12">
        <f t="shared" si="4"/>
        <v>0.82894151417294593</v>
      </c>
      <c r="H35" t="str">
        <f>IF(G35&lt;='ABC Breakdown'!$C$2,"A",IF(G35&lt;='ABC Breakdown'!$C$3,"B",IF(G35&lt;='ABC Breakdown'!$C$4,"C","")))</f>
        <v>B</v>
      </c>
    </row>
    <row r="36" spans="1:8" ht="15.75" customHeight="1">
      <c r="A36" t="s">
        <v>58</v>
      </c>
      <c r="B36" s="10">
        <v>88</v>
      </c>
      <c r="C36">
        <v>25</v>
      </c>
      <c r="D36" s="10">
        <f t="shared" si="1"/>
        <v>2200</v>
      </c>
      <c r="E36" s="11">
        <f t="shared" si="2"/>
        <v>5.2625284056930987E-3</v>
      </c>
      <c r="F36" s="12">
        <f t="shared" si="3"/>
        <v>8.7260034904013961E-3</v>
      </c>
      <c r="G36" s="12">
        <f t="shared" si="4"/>
        <v>0.834204042578639</v>
      </c>
      <c r="H36" t="str">
        <f>IF(G36&lt;='ABC Breakdown'!$C$2,"A",IF(G36&lt;='ABC Breakdown'!$C$3,"B",IF(G36&lt;='ABC Breakdown'!$C$4,"C","")))</f>
        <v>B</v>
      </c>
    </row>
    <row r="37" spans="1:8" ht="15.75" customHeight="1">
      <c r="A37" t="s">
        <v>59</v>
      </c>
      <c r="B37" s="10">
        <v>45</v>
      </c>
      <c r="C37">
        <v>48</v>
      </c>
      <c r="D37" s="10">
        <f t="shared" si="1"/>
        <v>2160</v>
      </c>
      <c r="E37" s="11">
        <f t="shared" si="2"/>
        <v>5.1668460710441334E-3</v>
      </c>
      <c r="F37" s="12">
        <f t="shared" si="3"/>
        <v>1.6753926701570682E-2</v>
      </c>
      <c r="G37" s="12">
        <f t="shared" si="4"/>
        <v>0.83937088864968312</v>
      </c>
      <c r="H37" t="str">
        <f>IF(G37&lt;='ABC Breakdown'!$C$2,"A",IF(G37&lt;='ABC Breakdown'!$C$3,"B",IF(G37&lt;='ABC Breakdown'!$C$4,"C","")))</f>
        <v>B</v>
      </c>
    </row>
    <row r="38" spans="1:8" ht="15.75" customHeight="1">
      <c r="A38" t="s">
        <v>60</v>
      </c>
      <c r="B38" s="10">
        <v>45</v>
      </c>
      <c r="C38">
        <v>47</v>
      </c>
      <c r="D38" s="10">
        <f t="shared" si="1"/>
        <v>2115</v>
      </c>
      <c r="E38" s="11">
        <f t="shared" si="2"/>
        <v>5.059203444564047E-3</v>
      </c>
      <c r="F38" s="12">
        <f t="shared" si="3"/>
        <v>1.6404886561954626E-2</v>
      </c>
      <c r="G38" s="12">
        <f t="shared" si="4"/>
        <v>0.84443009209424713</v>
      </c>
      <c r="H38" t="str">
        <f>IF(G38&lt;='ABC Breakdown'!$C$2,"A",IF(G38&lt;='ABC Breakdown'!$C$3,"B",IF(G38&lt;='ABC Breakdown'!$C$4,"C","")))</f>
        <v>B</v>
      </c>
    </row>
    <row r="39" spans="1:8" ht="15.75" customHeight="1">
      <c r="A39" t="s">
        <v>61</v>
      </c>
      <c r="B39" s="10">
        <v>75</v>
      </c>
      <c r="C39">
        <v>28</v>
      </c>
      <c r="D39" s="10">
        <f t="shared" si="1"/>
        <v>2100</v>
      </c>
      <c r="E39" s="11">
        <f t="shared" si="2"/>
        <v>5.0233225690706857E-3</v>
      </c>
      <c r="F39" s="12">
        <f t="shared" si="3"/>
        <v>9.7731239092495644E-3</v>
      </c>
      <c r="G39" s="12">
        <f t="shared" si="4"/>
        <v>0.84945341466331781</v>
      </c>
      <c r="H39" t="str">
        <f>IF(G39&lt;='ABC Breakdown'!$C$2,"A",IF(G39&lt;='ABC Breakdown'!$C$3,"B",IF(G39&lt;='ABC Breakdown'!$C$4,"C","")))</f>
        <v>B</v>
      </c>
    </row>
    <row r="40" spans="1:8" ht="15.75" customHeight="1">
      <c r="A40" t="s">
        <v>62</v>
      </c>
      <c r="B40" s="10">
        <v>100</v>
      </c>
      <c r="C40">
        <v>20</v>
      </c>
      <c r="D40" s="10">
        <f t="shared" si="1"/>
        <v>2000</v>
      </c>
      <c r="E40" s="11">
        <f t="shared" si="2"/>
        <v>4.7841167324482719E-3</v>
      </c>
      <c r="F40" s="12">
        <f t="shared" si="3"/>
        <v>6.9808027923211171E-3</v>
      </c>
      <c r="G40" s="12">
        <f t="shared" si="4"/>
        <v>0.85423753139576608</v>
      </c>
      <c r="H40" t="str">
        <f>IF(G40&lt;='ABC Breakdown'!$C$2,"A",IF(G40&lt;='ABC Breakdown'!$C$3,"B",IF(G40&lt;='ABC Breakdown'!$C$4,"C","")))</f>
        <v>B</v>
      </c>
    </row>
    <row r="41" spans="1:8" ht="15.75" customHeight="1">
      <c r="A41" t="s">
        <v>63</v>
      </c>
      <c r="B41" s="10">
        <v>99</v>
      </c>
      <c r="C41">
        <v>20</v>
      </c>
      <c r="D41" s="10">
        <f t="shared" si="1"/>
        <v>1980</v>
      </c>
      <c r="E41" s="11">
        <f t="shared" si="2"/>
        <v>4.7362755651237888E-3</v>
      </c>
      <c r="F41" s="12">
        <f t="shared" si="3"/>
        <v>6.9808027923211171E-3</v>
      </c>
      <c r="G41" s="12">
        <f t="shared" si="4"/>
        <v>0.85897380696088987</v>
      </c>
      <c r="H41" t="str">
        <f>IF(G41&lt;='ABC Breakdown'!$C$2,"A",IF(G41&lt;='ABC Breakdown'!$C$3,"B",IF(G41&lt;='ABC Breakdown'!$C$4,"C","")))</f>
        <v>B</v>
      </c>
    </row>
    <row r="42" spans="1:8" ht="15.75" customHeight="1">
      <c r="A42" t="s">
        <v>64</v>
      </c>
      <c r="B42" s="10">
        <v>48</v>
      </c>
      <c r="C42">
        <v>41</v>
      </c>
      <c r="D42" s="10">
        <f t="shared" si="1"/>
        <v>1968</v>
      </c>
      <c r="E42" s="11">
        <f t="shared" si="2"/>
        <v>4.7075708647290994E-3</v>
      </c>
      <c r="F42" s="12">
        <f t="shared" si="3"/>
        <v>1.4310645724258289E-2</v>
      </c>
      <c r="G42" s="12">
        <f t="shared" si="4"/>
        <v>0.86368137782561893</v>
      </c>
      <c r="H42" t="str">
        <f>IF(G42&lt;='ABC Breakdown'!$C$2,"A",IF(G42&lt;='ABC Breakdown'!$C$3,"B",IF(G42&lt;='ABC Breakdown'!$C$4,"C","")))</f>
        <v>B</v>
      </c>
    </row>
    <row r="43" spans="1:8" ht="15.75" customHeight="1">
      <c r="A43" t="s">
        <v>65</v>
      </c>
      <c r="B43" s="10">
        <v>82</v>
      </c>
      <c r="C43">
        <v>24</v>
      </c>
      <c r="D43" s="10">
        <f t="shared" si="1"/>
        <v>1968</v>
      </c>
      <c r="E43" s="11">
        <f t="shared" si="2"/>
        <v>4.7075708647290994E-3</v>
      </c>
      <c r="F43" s="12">
        <f t="shared" si="3"/>
        <v>8.3769633507853412E-3</v>
      </c>
      <c r="G43" s="12">
        <f t="shared" si="4"/>
        <v>0.86838894869034799</v>
      </c>
      <c r="H43" t="str">
        <f>IF(G43&lt;='ABC Breakdown'!$C$2,"A",IF(G43&lt;='ABC Breakdown'!$C$3,"B",IF(G43&lt;='ABC Breakdown'!$C$4,"C","")))</f>
        <v>B</v>
      </c>
    </row>
    <row r="44" spans="1:8" ht="15.75" customHeight="1">
      <c r="A44" t="s">
        <v>66</v>
      </c>
      <c r="B44" s="10">
        <v>59</v>
      </c>
      <c r="C44">
        <v>33</v>
      </c>
      <c r="D44" s="10">
        <f t="shared" si="1"/>
        <v>1947</v>
      </c>
      <c r="E44" s="11">
        <f t="shared" si="2"/>
        <v>4.6573376390383926E-3</v>
      </c>
      <c r="F44" s="12">
        <f t="shared" si="3"/>
        <v>1.1518324607329843E-2</v>
      </c>
      <c r="G44" s="12">
        <f t="shared" si="4"/>
        <v>0.87304628632938641</v>
      </c>
      <c r="H44" t="str">
        <f>IF(G44&lt;='ABC Breakdown'!$C$2,"A",IF(G44&lt;='ABC Breakdown'!$C$3,"B",IF(G44&lt;='ABC Breakdown'!$C$4,"C","")))</f>
        <v>B</v>
      </c>
    </row>
    <row r="45" spans="1:8" ht="15.75" customHeight="1">
      <c r="A45" t="s">
        <v>67</v>
      </c>
      <c r="B45" s="10">
        <v>73</v>
      </c>
      <c r="C45">
        <v>26</v>
      </c>
      <c r="D45" s="10">
        <f t="shared" si="1"/>
        <v>1898</v>
      </c>
      <c r="E45" s="11">
        <f t="shared" si="2"/>
        <v>4.5401267790934098E-3</v>
      </c>
      <c r="F45" s="12">
        <f t="shared" si="3"/>
        <v>9.0750436300174528E-3</v>
      </c>
      <c r="G45" s="12">
        <f t="shared" si="4"/>
        <v>0.87758641310847985</v>
      </c>
      <c r="H45" t="str">
        <f>IF(G45&lt;='ABC Breakdown'!$C$2,"A",IF(G45&lt;='ABC Breakdown'!$C$3,"B",IF(G45&lt;='ABC Breakdown'!$C$4,"C","")))</f>
        <v>B</v>
      </c>
    </row>
    <row r="46" spans="1:8" ht="15.75" customHeight="1">
      <c r="A46" t="s">
        <v>68</v>
      </c>
      <c r="B46" s="10">
        <v>41</v>
      </c>
      <c r="C46">
        <v>46</v>
      </c>
      <c r="D46" s="10">
        <f t="shared" si="1"/>
        <v>1886</v>
      </c>
      <c r="E46" s="11">
        <f t="shared" si="2"/>
        <v>4.5114220786987205E-3</v>
      </c>
      <c r="F46" s="12">
        <f t="shared" si="3"/>
        <v>1.6055846422338569E-2</v>
      </c>
      <c r="G46" s="12">
        <f t="shared" si="4"/>
        <v>0.88209783518717855</v>
      </c>
      <c r="H46" t="str">
        <f>IF(G46&lt;='ABC Breakdown'!$C$2,"A",IF(G46&lt;='ABC Breakdown'!$C$3,"B",IF(G46&lt;='ABC Breakdown'!$C$4,"C","")))</f>
        <v>B</v>
      </c>
    </row>
    <row r="47" spans="1:8" ht="15.75" customHeight="1">
      <c r="A47" t="s">
        <v>69</v>
      </c>
      <c r="B47" s="10">
        <v>57</v>
      </c>
      <c r="C47">
        <v>32</v>
      </c>
      <c r="D47" s="10">
        <f t="shared" si="1"/>
        <v>1824</v>
      </c>
      <c r="E47" s="11">
        <f t="shared" si="2"/>
        <v>4.3631144599928237E-3</v>
      </c>
      <c r="F47" s="12">
        <f t="shared" si="3"/>
        <v>1.1169284467713788E-2</v>
      </c>
      <c r="G47" s="12">
        <f t="shared" si="4"/>
        <v>0.88646094964717137</v>
      </c>
      <c r="H47" t="str">
        <f>IF(G47&lt;='ABC Breakdown'!$C$2,"A",IF(G47&lt;='ABC Breakdown'!$C$3,"B",IF(G47&lt;='ABC Breakdown'!$C$4,"C","")))</f>
        <v>B</v>
      </c>
    </row>
    <row r="48" spans="1:8" ht="15.75" customHeight="1">
      <c r="A48" t="s">
        <v>70</v>
      </c>
      <c r="B48" s="10">
        <v>99</v>
      </c>
      <c r="C48">
        <v>18</v>
      </c>
      <c r="D48" s="10">
        <f t="shared" si="1"/>
        <v>1782</v>
      </c>
      <c r="E48" s="11">
        <f t="shared" si="2"/>
        <v>4.2626480086114102E-3</v>
      </c>
      <c r="F48" s="12">
        <f t="shared" si="3"/>
        <v>6.2827225130890054E-3</v>
      </c>
      <c r="G48" s="12">
        <f t="shared" si="4"/>
        <v>0.8907235976557828</v>
      </c>
      <c r="H48" t="str">
        <f>IF(G48&lt;='ABC Breakdown'!$C$2,"A",IF(G48&lt;='ABC Breakdown'!$C$3,"B",IF(G48&lt;='ABC Breakdown'!$C$4,"C","")))</f>
        <v>B</v>
      </c>
    </row>
    <row r="49" spans="1:8" ht="15.75" customHeight="1">
      <c r="A49" t="s">
        <v>71</v>
      </c>
      <c r="B49" s="10">
        <v>48</v>
      </c>
      <c r="C49">
        <v>37</v>
      </c>
      <c r="D49" s="10">
        <f t="shared" si="1"/>
        <v>1776</v>
      </c>
      <c r="E49" s="11">
        <f t="shared" si="2"/>
        <v>4.2482956584140655E-3</v>
      </c>
      <c r="F49" s="12">
        <f t="shared" si="3"/>
        <v>1.2914485165794066E-2</v>
      </c>
      <c r="G49" s="12">
        <f t="shared" si="4"/>
        <v>0.89497189331419691</v>
      </c>
      <c r="H49" t="str">
        <f>IF(G49&lt;='ABC Breakdown'!$C$2,"A",IF(G49&lt;='ABC Breakdown'!$C$3,"B",IF(G49&lt;='ABC Breakdown'!$C$4,"C","")))</f>
        <v>B</v>
      </c>
    </row>
    <row r="50" spans="1:8" ht="15.75" customHeight="1">
      <c r="A50" t="s">
        <v>72</v>
      </c>
      <c r="B50" s="10">
        <v>80</v>
      </c>
      <c r="C50">
        <v>22</v>
      </c>
      <c r="D50" s="10">
        <f t="shared" si="1"/>
        <v>1760</v>
      </c>
      <c r="E50" s="11">
        <f t="shared" si="2"/>
        <v>4.2100227245544788E-3</v>
      </c>
      <c r="F50" s="12">
        <f t="shared" si="3"/>
        <v>7.6788830715532287E-3</v>
      </c>
      <c r="G50" s="12">
        <f t="shared" si="4"/>
        <v>0.89918191603875142</v>
      </c>
      <c r="H50" t="str">
        <f>IF(G50&lt;='ABC Breakdown'!$C$2,"A",IF(G50&lt;='ABC Breakdown'!$C$3,"B",IF(G50&lt;='ABC Breakdown'!$C$4,"C","")))</f>
        <v>B</v>
      </c>
    </row>
    <row r="51" spans="1:8" ht="15.75" customHeight="1">
      <c r="A51" t="s">
        <v>73</v>
      </c>
      <c r="B51" s="10">
        <v>60</v>
      </c>
      <c r="C51">
        <v>29</v>
      </c>
      <c r="D51" s="10">
        <f t="shared" si="1"/>
        <v>1740</v>
      </c>
      <c r="E51" s="11">
        <f t="shared" si="2"/>
        <v>4.1621815572299966E-3</v>
      </c>
      <c r="F51" s="12">
        <f t="shared" si="3"/>
        <v>1.0122164048865619E-2</v>
      </c>
      <c r="G51" s="12">
        <f t="shared" si="4"/>
        <v>0.90334409759598144</v>
      </c>
      <c r="H51" t="str">
        <f>IF(G51&lt;='ABC Breakdown'!$C$2,"A",IF(G51&lt;='ABC Breakdown'!$C$3,"B",IF(G51&lt;='ABC Breakdown'!$C$4,"C","")))</f>
        <v>C</v>
      </c>
    </row>
    <row r="52" spans="1:8" ht="15.75" customHeight="1">
      <c r="A52" t="s">
        <v>74</v>
      </c>
      <c r="B52" s="10">
        <v>43</v>
      </c>
      <c r="C52">
        <v>38</v>
      </c>
      <c r="D52" s="10">
        <f t="shared" si="1"/>
        <v>1634</v>
      </c>
      <c r="E52" s="11">
        <f t="shared" si="2"/>
        <v>3.908623370410238E-3</v>
      </c>
      <c r="F52" s="12">
        <f t="shared" si="3"/>
        <v>1.3263525305410123E-2</v>
      </c>
      <c r="G52" s="12">
        <f t="shared" si="4"/>
        <v>0.90725272096639165</v>
      </c>
      <c r="H52" t="str">
        <f>IF(G52&lt;='ABC Breakdown'!$C$2,"A",IF(G52&lt;='ABC Breakdown'!$C$3,"B",IF(G52&lt;='ABC Breakdown'!$C$4,"C","")))</f>
        <v>C</v>
      </c>
    </row>
    <row r="53" spans="1:8" ht="15.75" customHeight="1">
      <c r="A53" t="s">
        <v>75</v>
      </c>
      <c r="B53" s="10">
        <v>40</v>
      </c>
      <c r="C53">
        <v>40</v>
      </c>
      <c r="D53" s="10">
        <f t="shared" si="1"/>
        <v>1600</v>
      </c>
      <c r="E53" s="11">
        <f t="shared" si="2"/>
        <v>3.8272933859586173E-3</v>
      </c>
      <c r="F53" s="12">
        <f t="shared" si="3"/>
        <v>1.3961605584642234E-2</v>
      </c>
      <c r="G53" s="12">
        <f t="shared" si="4"/>
        <v>0.91108001435235031</v>
      </c>
      <c r="H53" t="str">
        <f>IF(G53&lt;='ABC Breakdown'!$C$2,"A",IF(G53&lt;='ABC Breakdown'!$C$3,"B",IF(G53&lt;='ABC Breakdown'!$C$4,"C","")))</f>
        <v>C</v>
      </c>
    </row>
    <row r="54" spans="1:8" ht="15.75" customHeight="1">
      <c r="A54" t="s">
        <v>76</v>
      </c>
      <c r="B54" s="10">
        <v>72</v>
      </c>
      <c r="C54">
        <v>21</v>
      </c>
      <c r="D54" s="10">
        <f t="shared" si="1"/>
        <v>1512</v>
      </c>
      <c r="E54" s="11">
        <f t="shared" si="2"/>
        <v>3.6167922497308933E-3</v>
      </c>
      <c r="F54" s="12">
        <f t="shared" si="3"/>
        <v>7.3298429319371729E-3</v>
      </c>
      <c r="G54" s="12">
        <f t="shared" si="4"/>
        <v>0.91469680660208119</v>
      </c>
      <c r="H54" t="str">
        <f>IF(G54&lt;='ABC Breakdown'!$C$2,"A",IF(G54&lt;='ABC Breakdown'!$C$3,"B",IF(G54&lt;='ABC Breakdown'!$C$4,"C","")))</f>
        <v>C</v>
      </c>
    </row>
    <row r="55" spans="1:8" ht="15.75" customHeight="1">
      <c r="A55" t="s">
        <v>77</v>
      </c>
      <c r="B55" s="10">
        <v>60</v>
      </c>
      <c r="C55">
        <v>25</v>
      </c>
      <c r="D55" s="10">
        <f t="shared" si="1"/>
        <v>1500</v>
      </c>
      <c r="E55" s="11">
        <f t="shared" si="2"/>
        <v>3.5880875493362039E-3</v>
      </c>
      <c r="F55" s="12">
        <f t="shared" si="3"/>
        <v>8.7260034904013961E-3</v>
      </c>
      <c r="G55" s="12">
        <f t="shared" si="4"/>
        <v>0.91828489415141734</v>
      </c>
      <c r="H55" t="str">
        <f>IF(G55&lt;='ABC Breakdown'!$C$2,"A",IF(G55&lt;='ABC Breakdown'!$C$3,"B",IF(G55&lt;='ABC Breakdown'!$C$4,"C","")))</f>
        <v>C</v>
      </c>
    </row>
    <row r="56" spans="1:8" ht="15.75" customHeight="1">
      <c r="A56" t="s">
        <v>78</v>
      </c>
      <c r="B56" s="10">
        <v>74</v>
      </c>
      <c r="C56">
        <v>19</v>
      </c>
      <c r="D56" s="10">
        <f t="shared" si="1"/>
        <v>1406</v>
      </c>
      <c r="E56" s="11">
        <f t="shared" si="2"/>
        <v>3.3632340629111352E-3</v>
      </c>
      <c r="F56" s="12">
        <f t="shared" si="3"/>
        <v>6.6317626527050613E-3</v>
      </c>
      <c r="G56" s="12">
        <f t="shared" si="4"/>
        <v>0.92164812821432851</v>
      </c>
      <c r="H56" t="str">
        <f>IF(G56&lt;='ABC Breakdown'!$C$2,"A",IF(G56&lt;='ABC Breakdown'!$C$3,"B",IF(G56&lt;='ABC Breakdown'!$C$4,"C","")))</f>
        <v>C</v>
      </c>
    </row>
    <row r="57" spans="1:8" ht="15.75" customHeight="1">
      <c r="A57" t="s">
        <v>79</v>
      </c>
      <c r="B57" s="10">
        <v>69</v>
      </c>
      <c r="C57">
        <v>20</v>
      </c>
      <c r="D57" s="10">
        <f t="shared" si="1"/>
        <v>1380</v>
      </c>
      <c r="E57" s="11">
        <f t="shared" si="2"/>
        <v>3.3010405453893074E-3</v>
      </c>
      <c r="F57" s="12">
        <f t="shared" si="3"/>
        <v>6.9808027923211171E-3</v>
      </c>
      <c r="G57" s="12">
        <f t="shared" si="4"/>
        <v>0.92494916875971778</v>
      </c>
      <c r="H57" t="str">
        <f>IF(G57&lt;='ABC Breakdown'!$C$2,"A",IF(G57&lt;='ABC Breakdown'!$C$3,"B",IF(G57&lt;='ABC Breakdown'!$C$4,"C","")))</f>
        <v>C</v>
      </c>
    </row>
    <row r="58" spans="1:8" ht="15.75" customHeight="1">
      <c r="A58" t="s">
        <v>80</v>
      </c>
      <c r="B58" s="10">
        <v>95</v>
      </c>
      <c r="C58">
        <v>14</v>
      </c>
      <c r="D58" s="10">
        <f t="shared" si="1"/>
        <v>1330</v>
      </c>
      <c r="E58" s="11">
        <f t="shared" si="2"/>
        <v>3.1814376270781009E-3</v>
      </c>
      <c r="F58" s="12">
        <f t="shared" si="3"/>
        <v>4.8865619546247822E-3</v>
      </c>
      <c r="G58" s="12">
        <f t="shared" si="4"/>
        <v>0.9281306063867959</v>
      </c>
      <c r="H58" t="str">
        <f>IF(G58&lt;='ABC Breakdown'!$C$2,"A",IF(G58&lt;='ABC Breakdown'!$C$3,"B",IF(G58&lt;='ABC Breakdown'!$C$4,"C","")))</f>
        <v>C</v>
      </c>
    </row>
    <row r="59" spans="1:8" ht="15.75" customHeight="1">
      <c r="A59" t="s">
        <v>81</v>
      </c>
      <c r="B59" s="10">
        <v>42</v>
      </c>
      <c r="C59">
        <v>31</v>
      </c>
      <c r="D59" s="10">
        <f t="shared" si="1"/>
        <v>1302</v>
      </c>
      <c r="E59" s="11">
        <f t="shared" si="2"/>
        <v>3.1144599928238249E-3</v>
      </c>
      <c r="F59" s="12">
        <f t="shared" si="3"/>
        <v>1.0820244328097731E-2</v>
      </c>
      <c r="G59" s="12">
        <f t="shared" si="4"/>
        <v>0.93124506637961968</v>
      </c>
      <c r="H59" t="str">
        <f>IF(G59&lt;='ABC Breakdown'!$C$2,"A",IF(G59&lt;='ABC Breakdown'!$C$3,"B",IF(G59&lt;='ABC Breakdown'!$C$4,"C","")))</f>
        <v>C</v>
      </c>
    </row>
    <row r="60" spans="1:8" ht="15.75" customHeight="1">
      <c r="A60" t="s">
        <v>82</v>
      </c>
      <c r="B60" s="10">
        <v>85</v>
      </c>
      <c r="C60">
        <v>15</v>
      </c>
      <c r="D60" s="10">
        <f t="shared" si="1"/>
        <v>1275</v>
      </c>
      <c r="E60" s="11">
        <f t="shared" si="2"/>
        <v>3.0498744169357734E-3</v>
      </c>
      <c r="F60" s="12">
        <f t="shared" si="3"/>
        <v>5.235602094240838E-3</v>
      </c>
      <c r="G60" s="12">
        <f t="shared" si="4"/>
        <v>0.93429494079655551</v>
      </c>
      <c r="H60" t="str">
        <f>IF(G60&lt;='ABC Breakdown'!$C$2,"A",IF(G60&lt;='ABC Breakdown'!$C$3,"B",IF(G60&lt;='ABC Breakdown'!$C$4,"C","")))</f>
        <v>C</v>
      </c>
    </row>
    <row r="61" spans="1:8" ht="15.75" customHeight="1">
      <c r="A61" t="s">
        <v>83</v>
      </c>
      <c r="B61" s="10">
        <v>53</v>
      </c>
      <c r="C61">
        <v>24</v>
      </c>
      <c r="D61" s="10">
        <f t="shared" si="1"/>
        <v>1272</v>
      </c>
      <c r="E61" s="11">
        <f t="shared" si="2"/>
        <v>3.0426982418371006E-3</v>
      </c>
      <c r="F61" s="12">
        <f t="shared" si="3"/>
        <v>8.3769633507853412E-3</v>
      </c>
      <c r="G61" s="12">
        <f t="shared" si="4"/>
        <v>0.93733763903839262</v>
      </c>
      <c r="H61" t="str">
        <f>IF(G61&lt;='ABC Breakdown'!$C$2,"A",IF(G61&lt;='ABC Breakdown'!$C$3,"B",IF(G61&lt;='ABC Breakdown'!$C$4,"C","")))</f>
        <v>C</v>
      </c>
    </row>
    <row r="62" spans="1:8" ht="15.75" customHeight="1">
      <c r="A62" t="s">
        <v>84</v>
      </c>
      <c r="B62" s="10">
        <v>31</v>
      </c>
      <c r="C62">
        <v>41</v>
      </c>
      <c r="D62" s="10">
        <f t="shared" si="1"/>
        <v>1271</v>
      </c>
      <c r="E62" s="11">
        <f t="shared" si="2"/>
        <v>3.0403061834708765E-3</v>
      </c>
      <c r="F62" s="12">
        <f t="shared" si="3"/>
        <v>1.4310645724258289E-2</v>
      </c>
      <c r="G62" s="12">
        <f t="shared" si="4"/>
        <v>0.94037794522186346</v>
      </c>
      <c r="H62" t="str">
        <f>IF(G62&lt;='ABC Breakdown'!$C$2,"A",IF(G62&lt;='ABC Breakdown'!$C$3,"B",IF(G62&lt;='ABC Breakdown'!$C$4,"C","")))</f>
        <v>C</v>
      </c>
    </row>
    <row r="63" spans="1:8" ht="15.75" customHeight="1">
      <c r="A63" t="s">
        <v>85</v>
      </c>
      <c r="B63" s="10">
        <v>35</v>
      </c>
      <c r="C63">
        <v>35</v>
      </c>
      <c r="D63" s="10">
        <f t="shared" si="1"/>
        <v>1225</v>
      </c>
      <c r="E63" s="11">
        <f t="shared" si="2"/>
        <v>2.9302714986245665E-3</v>
      </c>
      <c r="F63" s="12">
        <f t="shared" si="3"/>
        <v>1.2216404886561954E-2</v>
      </c>
      <c r="G63" s="12">
        <f t="shared" si="4"/>
        <v>0.94330821672048804</v>
      </c>
      <c r="H63" t="str">
        <f>IF(G63&lt;='ABC Breakdown'!$C$2,"A",IF(G63&lt;='ABC Breakdown'!$C$3,"B",IF(G63&lt;='ABC Breakdown'!$C$4,"C","")))</f>
        <v>C</v>
      </c>
    </row>
    <row r="64" spans="1:8" ht="15.75" customHeight="1">
      <c r="A64" t="s">
        <v>86</v>
      </c>
      <c r="B64" s="10">
        <v>27</v>
      </c>
      <c r="C64">
        <v>45</v>
      </c>
      <c r="D64" s="10">
        <f t="shared" si="1"/>
        <v>1215</v>
      </c>
      <c r="E64" s="11">
        <f t="shared" si="2"/>
        <v>2.9063509149623249E-3</v>
      </c>
      <c r="F64" s="12">
        <f t="shared" si="3"/>
        <v>1.5706806282722512E-2</v>
      </c>
      <c r="G64" s="12">
        <f t="shared" si="4"/>
        <v>0.94621456763545031</v>
      </c>
      <c r="H64" t="str">
        <f>IF(G64&lt;='ABC Breakdown'!$C$2,"A",IF(G64&lt;='ABC Breakdown'!$C$3,"B",IF(G64&lt;='ABC Breakdown'!$C$4,"C","")))</f>
        <v>C</v>
      </c>
    </row>
    <row r="65" spans="1:8" ht="15.75" customHeight="1">
      <c r="A65" t="s">
        <v>87</v>
      </c>
      <c r="B65" s="10">
        <v>92</v>
      </c>
      <c r="C65">
        <v>13</v>
      </c>
      <c r="D65" s="10">
        <f t="shared" si="1"/>
        <v>1196</v>
      </c>
      <c r="E65" s="11">
        <f t="shared" si="2"/>
        <v>2.8609018060040663E-3</v>
      </c>
      <c r="F65" s="12">
        <f t="shared" si="3"/>
        <v>4.5375218150087264E-3</v>
      </c>
      <c r="G65" s="12">
        <f t="shared" si="4"/>
        <v>0.94907546944145438</v>
      </c>
      <c r="H65" t="str">
        <f>IF(G65&lt;='ABC Breakdown'!$C$2,"A",IF(G65&lt;='ABC Breakdown'!$C$3,"B",IF(G65&lt;='ABC Breakdown'!$C$4,"C","")))</f>
        <v>C</v>
      </c>
    </row>
    <row r="66" spans="1:8" ht="15.75" customHeight="1">
      <c r="A66" t="s">
        <v>88</v>
      </c>
      <c r="B66" s="10">
        <v>34</v>
      </c>
      <c r="C66">
        <v>34</v>
      </c>
      <c r="D66" s="10">
        <f t="shared" si="1"/>
        <v>1156</v>
      </c>
      <c r="E66" s="11">
        <f t="shared" si="2"/>
        <v>2.765219471355101E-3</v>
      </c>
      <c r="F66" s="12">
        <f t="shared" si="3"/>
        <v>1.1867364746945899E-2</v>
      </c>
      <c r="G66" s="12">
        <f t="shared" si="4"/>
        <v>0.95184068891280948</v>
      </c>
      <c r="H66" t="str">
        <f>IF(G66&lt;='ABC Breakdown'!$C$2,"A",IF(G66&lt;='ABC Breakdown'!$C$3,"B",IF(G66&lt;='ABC Breakdown'!$C$4,"C","")))</f>
        <v>C</v>
      </c>
    </row>
    <row r="67" spans="1:8" ht="15.75" customHeight="1">
      <c r="A67" t="s">
        <v>89</v>
      </c>
      <c r="B67" s="10">
        <v>95</v>
      </c>
      <c r="C67">
        <v>11</v>
      </c>
      <c r="D67" s="10">
        <f t="shared" si="1"/>
        <v>1045</v>
      </c>
      <c r="E67" s="11">
        <f t="shared" si="2"/>
        <v>2.4997009927042219E-3</v>
      </c>
      <c r="F67" s="12">
        <f t="shared" si="3"/>
        <v>3.8394415357766143E-3</v>
      </c>
      <c r="G67" s="12">
        <f t="shared" si="4"/>
        <v>0.95434038990551373</v>
      </c>
      <c r="H67" t="str">
        <f>IF(G67&lt;='ABC Breakdown'!$C$2,"A",IF(G67&lt;='ABC Breakdown'!$C$3,"B",IF(G67&lt;='ABC Breakdown'!$C$4,"C","")))</f>
        <v>C</v>
      </c>
    </row>
    <row r="68" spans="1:8" ht="15.75" customHeight="1">
      <c r="A68" t="s">
        <v>90</v>
      </c>
      <c r="B68" s="10">
        <v>73</v>
      </c>
      <c r="C68">
        <v>14</v>
      </c>
      <c r="D68" s="10">
        <f t="shared" si="1"/>
        <v>1022</v>
      </c>
      <c r="E68" s="11">
        <f t="shared" si="2"/>
        <v>2.4446836502810669E-3</v>
      </c>
      <c r="F68" s="12">
        <f t="shared" si="3"/>
        <v>4.8865619546247822E-3</v>
      </c>
      <c r="G68" s="12">
        <f t="shared" si="4"/>
        <v>0.95678507355579478</v>
      </c>
      <c r="H68" t="str">
        <f>IF(G68&lt;='ABC Breakdown'!$C$2,"A",IF(G68&lt;='ABC Breakdown'!$C$3,"B",IF(G68&lt;='ABC Breakdown'!$C$4,"C","")))</f>
        <v>C</v>
      </c>
    </row>
    <row r="69" spans="1:8" ht="15.75" customHeight="1">
      <c r="A69" t="s">
        <v>91</v>
      </c>
      <c r="B69" s="10">
        <v>51</v>
      </c>
      <c r="C69">
        <v>20</v>
      </c>
      <c r="D69" s="10">
        <f t="shared" si="1"/>
        <v>1020</v>
      </c>
      <c r="E69" s="11">
        <f t="shared" si="2"/>
        <v>2.4398995335486186E-3</v>
      </c>
      <c r="F69" s="12">
        <f t="shared" si="3"/>
        <v>6.9808027923211171E-3</v>
      </c>
      <c r="G69" s="12">
        <f t="shared" si="4"/>
        <v>0.9592249730893434</v>
      </c>
      <c r="H69" t="str">
        <f>IF(G69&lt;='ABC Breakdown'!$C$2,"A",IF(G69&lt;='ABC Breakdown'!$C$3,"B",IF(G69&lt;='ABC Breakdown'!$C$4,"C","")))</f>
        <v>C</v>
      </c>
    </row>
    <row r="70" spans="1:8" ht="15.75" customHeight="1">
      <c r="A70" t="s">
        <v>92</v>
      </c>
      <c r="B70" s="10">
        <v>32</v>
      </c>
      <c r="C70">
        <v>30</v>
      </c>
      <c r="D70" s="10">
        <f t="shared" si="1"/>
        <v>960</v>
      </c>
      <c r="E70" s="11">
        <f t="shared" si="2"/>
        <v>2.2963760315751706E-3</v>
      </c>
      <c r="F70" s="12">
        <f t="shared" si="3"/>
        <v>1.0471204188481676E-2</v>
      </c>
      <c r="G70" s="12">
        <f t="shared" si="4"/>
        <v>0.96152134912091858</v>
      </c>
      <c r="H70" t="str">
        <f>IF(G70&lt;='ABC Breakdown'!$C$2,"A",IF(G70&lt;='ABC Breakdown'!$C$3,"B",IF(G70&lt;='ABC Breakdown'!$C$4,"C","")))</f>
        <v>C</v>
      </c>
    </row>
    <row r="71" spans="1:8" ht="15.75" customHeight="1">
      <c r="A71" t="s">
        <v>93</v>
      </c>
      <c r="B71" s="10">
        <v>91</v>
      </c>
      <c r="C71">
        <v>10</v>
      </c>
      <c r="D71" s="10">
        <f t="shared" si="1"/>
        <v>910</v>
      </c>
      <c r="E71" s="11">
        <f t="shared" si="2"/>
        <v>2.1767731132639636E-3</v>
      </c>
      <c r="F71" s="12">
        <f t="shared" si="3"/>
        <v>3.4904013961605585E-3</v>
      </c>
      <c r="G71" s="12">
        <f t="shared" si="4"/>
        <v>0.9636981222341825</v>
      </c>
      <c r="H71" t="str">
        <f>IF(G71&lt;='ABC Breakdown'!$C$2,"A",IF(G71&lt;='ABC Breakdown'!$C$3,"B",IF(G71&lt;='ABC Breakdown'!$C$4,"C","")))</f>
        <v>C</v>
      </c>
    </row>
    <row r="72" spans="1:8" ht="15.75" customHeight="1">
      <c r="A72" t="s">
        <v>94</v>
      </c>
      <c r="B72" s="10">
        <v>22</v>
      </c>
      <c r="C72">
        <v>41</v>
      </c>
      <c r="D72" s="10">
        <f t="shared" si="1"/>
        <v>902</v>
      </c>
      <c r="E72" s="11">
        <f t="shared" si="2"/>
        <v>2.1576366463341707E-3</v>
      </c>
      <c r="F72" s="12">
        <f t="shared" si="3"/>
        <v>1.4310645724258289E-2</v>
      </c>
      <c r="G72" s="12">
        <f t="shared" si="4"/>
        <v>0.96585575888051667</v>
      </c>
      <c r="H72" t="str">
        <f>IF(G72&lt;='ABC Breakdown'!$C$2,"A",IF(G72&lt;='ABC Breakdown'!$C$3,"B",IF(G72&lt;='ABC Breakdown'!$C$4,"C","")))</f>
        <v>C</v>
      </c>
    </row>
    <row r="73" spans="1:8" ht="15.75" customHeight="1">
      <c r="A73" t="s">
        <v>95</v>
      </c>
      <c r="B73" s="10">
        <v>90</v>
      </c>
      <c r="C73">
        <v>10</v>
      </c>
      <c r="D73" s="10">
        <f t="shared" si="1"/>
        <v>900</v>
      </c>
      <c r="E73" s="11">
        <f t="shared" si="2"/>
        <v>2.1528525296017221E-3</v>
      </c>
      <c r="F73" s="12">
        <f t="shared" si="3"/>
        <v>3.4904013961605585E-3</v>
      </c>
      <c r="G73" s="12">
        <f t="shared" si="4"/>
        <v>0.9680086114101184</v>
      </c>
      <c r="H73" t="str">
        <f>IF(G73&lt;='ABC Breakdown'!$C$2,"A",IF(G73&lt;='ABC Breakdown'!$C$3,"B",IF(G73&lt;='ABC Breakdown'!$C$4,"C","")))</f>
        <v>C</v>
      </c>
    </row>
    <row r="74" spans="1:8" ht="15.75" customHeight="1">
      <c r="A74" t="s">
        <v>96</v>
      </c>
      <c r="B74" s="10">
        <v>19</v>
      </c>
      <c r="C74">
        <v>46</v>
      </c>
      <c r="D74" s="10">
        <f t="shared" si="1"/>
        <v>874</v>
      </c>
      <c r="E74" s="11">
        <f t="shared" si="2"/>
        <v>2.0906590120798947E-3</v>
      </c>
      <c r="F74" s="12">
        <f t="shared" si="3"/>
        <v>1.6055846422338569E-2</v>
      </c>
      <c r="G74" s="12">
        <f t="shared" si="4"/>
        <v>0.97009927042219835</v>
      </c>
      <c r="H74" t="str">
        <f>IF(G74&lt;='ABC Breakdown'!$C$2,"A",IF(G74&lt;='ABC Breakdown'!$C$3,"B",IF(G74&lt;='ABC Breakdown'!$C$4,"C","")))</f>
        <v>C</v>
      </c>
    </row>
    <row r="75" spans="1:8" ht="15.75" customHeight="1">
      <c r="A75" t="s">
        <v>97</v>
      </c>
      <c r="B75" s="10">
        <v>22</v>
      </c>
      <c r="C75">
        <v>38</v>
      </c>
      <c r="D75" s="10">
        <f t="shared" si="1"/>
        <v>836</v>
      </c>
      <c r="E75" s="11">
        <f t="shared" si="2"/>
        <v>1.9997607941633776E-3</v>
      </c>
      <c r="F75" s="12">
        <f t="shared" si="3"/>
        <v>1.3263525305410123E-2</v>
      </c>
      <c r="G75" s="12">
        <f t="shared" si="4"/>
        <v>0.97209903121636176</v>
      </c>
      <c r="H75" t="str">
        <f>IF(G75&lt;='ABC Breakdown'!$C$2,"A",IF(G75&lt;='ABC Breakdown'!$C$3,"B",IF(G75&lt;='ABC Breakdown'!$C$4,"C","")))</f>
        <v>C</v>
      </c>
    </row>
    <row r="76" spans="1:8" ht="15.75" customHeight="1">
      <c r="A76" t="s">
        <v>98</v>
      </c>
      <c r="B76" s="10">
        <v>95</v>
      </c>
      <c r="C76">
        <v>8</v>
      </c>
      <c r="D76" s="10">
        <f t="shared" si="1"/>
        <v>760</v>
      </c>
      <c r="E76" s="11">
        <f t="shared" si="2"/>
        <v>1.8179643583303433E-3</v>
      </c>
      <c r="F76" s="12">
        <f t="shared" si="3"/>
        <v>2.7923211169284469E-3</v>
      </c>
      <c r="G76" s="12">
        <f t="shared" si="4"/>
        <v>0.97391699557469213</v>
      </c>
      <c r="H76" t="str">
        <f>IF(G76&lt;='ABC Breakdown'!$C$2,"A",IF(G76&lt;='ABC Breakdown'!$C$3,"B",IF(G76&lt;='ABC Breakdown'!$C$4,"C","")))</f>
        <v>C</v>
      </c>
    </row>
    <row r="77" spans="1:8" ht="15.75" customHeight="1">
      <c r="A77" t="s">
        <v>99</v>
      </c>
      <c r="B77" s="10">
        <v>61</v>
      </c>
      <c r="C77">
        <v>12</v>
      </c>
      <c r="D77" s="10">
        <f t="shared" si="1"/>
        <v>732</v>
      </c>
      <c r="E77" s="11">
        <f t="shared" si="2"/>
        <v>1.7509867240760675E-3</v>
      </c>
      <c r="F77" s="12">
        <f t="shared" si="3"/>
        <v>4.1884816753926706E-3</v>
      </c>
      <c r="G77" s="12">
        <f t="shared" si="4"/>
        <v>0.97566798229876817</v>
      </c>
      <c r="H77" t="str">
        <f>IF(G77&lt;='ABC Breakdown'!$C$2,"A",IF(G77&lt;='ABC Breakdown'!$C$3,"B",IF(G77&lt;='ABC Breakdown'!$C$4,"C","")))</f>
        <v>C</v>
      </c>
    </row>
    <row r="78" spans="1:8" ht="15.75" customHeight="1">
      <c r="A78" t="s">
        <v>100</v>
      </c>
      <c r="B78" s="10">
        <v>61</v>
      </c>
      <c r="C78">
        <v>12</v>
      </c>
      <c r="D78" s="10">
        <f t="shared" si="1"/>
        <v>732</v>
      </c>
      <c r="E78" s="11">
        <f t="shared" si="2"/>
        <v>1.7509867240760675E-3</v>
      </c>
      <c r="F78" s="12">
        <f t="shared" si="3"/>
        <v>4.1884816753926706E-3</v>
      </c>
      <c r="G78" s="12">
        <f t="shared" si="4"/>
        <v>0.9774189690228442</v>
      </c>
      <c r="H78" t="str">
        <f>IF(G78&lt;='ABC Breakdown'!$C$2,"A",IF(G78&lt;='ABC Breakdown'!$C$3,"B",IF(G78&lt;='ABC Breakdown'!$C$4,"C","")))</f>
        <v>C</v>
      </c>
    </row>
    <row r="79" spans="1:8" ht="15.75" customHeight="1">
      <c r="A79" t="s">
        <v>101</v>
      </c>
      <c r="B79" s="10">
        <v>90</v>
      </c>
      <c r="C79">
        <v>8</v>
      </c>
      <c r="D79" s="10">
        <f t="shared" si="1"/>
        <v>720</v>
      </c>
      <c r="E79" s="11">
        <f t="shared" si="2"/>
        <v>1.7222820236813779E-3</v>
      </c>
      <c r="F79" s="12">
        <f t="shared" si="3"/>
        <v>2.7923211169284469E-3</v>
      </c>
      <c r="G79" s="12">
        <f t="shared" si="4"/>
        <v>0.97914125104652561</v>
      </c>
      <c r="H79" t="str">
        <f>IF(G79&lt;='ABC Breakdown'!$C$2,"A",IF(G79&lt;='ABC Breakdown'!$C$3,"B",IF(G79&lt;='ABC Breakdown'!$C$4,"C","")))</f>
        <v>C</v>
      </c>
    </row>
    <row r="80" spans="1:8" ht="15.75" customHeight="1">
      <c r="A80" t="s">
        <v>102</v>
      </c>
      <c r="B80" s="10">
        <v>16</v>
      </c>
      <c r="C80">
        <v>45</v>
      </c>
      <c r="D80" s="10">
        <f t="shared" si="1"/>
        <v>720</v>
      </c>
      <c r="E80" s="11">
        <f t="shared" si="2"/>
        <v>1.7222820236813779E-3</v>
      </c>
      <c r="F80" s="12">
        <f t="shared" si="3"/>
        <v>1.5706806282722512E-2</v>
      </c>
      <c r="G80" s="12">
        <f t="shared" si="4"/>
        <v>0.98086353307020702</v>
      </c>
      <c r="H80" t="str">
        <f>IF(G80&lt;='ABC Breakdown'!$C$2,"A",IF(G80&lt;='ABC Breakdown'!$C$3,"B",IF(G80&lt;='ABC Breakdown'!$C$4,"C","")))</f>
        <v>C</v>
      </c>
    </row>
    <row r="81" spans="1:8" ht="15.75" customHeight="1">
      <c r="A81" t="s">
        <v>103</v>
      </c>
      <c r="B81" s="10">
        <v>15</v>
      </c>
      <c r="C81">
        <v>47</v>
      </c>
      <c r="D81" s="10">
        <f t="shared" si="1"/>
        <v>705</v>
      </c>
      <c r="E81" s="11">
        <f t="shared" si="2"/>
        <v>1.6864011481880158E-3</v>
      </c>
      <c r="F81" s="12">
        <f t="shared" si="3"/>
        <v>1.6404886561954626E-2</v>
      </c>
      <c r="G81" s="12">
        <f t="shared" si="4"/>
        <v>0.98254993421839498</v>
      </c>
      <c r="H81" t="str">
        <f>IF(G81&lt;='ABC Breakdown'!$C$2,"A",IF(G81&lt;='ABC Breakdown'!$C$3,"B",IF(G81&lt;='ABC Breakdown'!$C$4,"C","")))</f>
        <v>C</v>
      </c>
    </row>
    <row r="82" spans="1:8" ht="15.75" customHeight="1">
      <c r="A82" t="s">
        <v>104</v>
      </c>
      <c r="B82" s="10">
        <v>17</v>
      </c>
      <c r="C82">
        <v>39</v>
      </c>
      <c r="D82" s="10">
        <f t="shared" si="1"/>
        <v>663</v>
      </c>
      <c r="E82" s="11">
        <f t="shared" si="2"/>
        <v>1.585934696806602E-3</v>
      </c>
      <c r="F82" s="12">
        <f t="shared" si="3"/>
        <v>1.3612565445026177E-2</v>
      </c>
      <c r="G82" s="12">
        <f t="shared" si="4"/>
        <v>0.98413586891520155</v>
      </c>
      <c r="H82" t="str">
        <f>IF(G82&lt;='ABC Breakdown'!$C$2,"A",IF(G82&lt;='ABC Breakdown'!$C$3,"B",IF(G82&lt;='ABC Breakdown'!$C$4,"C","")))</f>
        <v>C</v>
      </c>
    </row>
    <row r="83" spans="1:8" ht="15.75" customHeight="1">
      <c r="A83" t="s">
        <v>105</v>
      </c>
      <c r="B83" s="10">
        <v>30</v>
      </c>
      <c r="C83">
        <v>22</v>
      </c>
      <c r="D83" s="10">
        <f t="shared" si="1"/>
        <v>660</v>
      </c>
      <c r="E83" s="11">
        <f t="shared" si="2"/>
        <v>1.5787585217079297E-3</v>
      </c>
      <c r="F83" s="12">
        <f t="shared" si="3"/>
        <v>7.6788830715532287E-3</v>
      </c>
      <c r="G83" s="12">
        <f t="shared" si="4"/>
        <v>0.98571462743690952</v>
      </c>
      <c r="H83" t="str">
        <f>IF(G83&lt;='ABC Breakdown'!$C$2,"A",IF(G83&lt;='ABC Breakdown'!$C$3,"B",IF(G83&lt;='ABC Breakdown'!$C$4,"C","")))</f>
        <v>C</v>
      </c>
    </row>
    <row r="84" spans="1:8" ht="15.75" customHeight="1">
      <c r="A84" t="s">
        <v>106</v>
      </c>
      <c r="B84" s="10">
        <v>93</v>
      </c>
      <c r="C84">
        <v>7</v>
      </c>
      <c r="D84" s="10">
        <f t="shared" si="1"/>
        <v>651</v>
      </c>
      <c r="E84" s="11">
        <f t="shared" si="2"/>
        <v>1.5572299964119124E-3</v>
      </c>
      <c r="F84" s="12">
        <f t="shared" si="3"/>
        <v>2.4432809773123911E-3</v>
      </c>
      <c r="G84" s="12">
        <f t="shared" si="4"/>
        <v>0.98727185743332146</v>
      </c>
      <c r="H84" t="str">
        <f>IF(G84&lt;='ABC Breakdown'!$C$2,"A",IF(G84&lt;='ABC Breakdown'!$C$3,"B",IF(G84&lt;='ABC Breakdown'!$C$4,"C","")))</f>
        <v>C</v>
      </c>
    </row>
    <row r="85" spans="1:8" ht="15.75" customHeight="1">
      <c r="A85" t="s">
        <v>107</v>
      </c>
      <c r="B85" s="10">
        <v>25</v>
      </c>
      <c r="C85">
        <v>26</v>
      </c>
      <c r="D85" s="10">
        <f t="shared" si="1"/>
        <v>650</v>
      </c>
      <c r="E85" s="11">
        <f t="shared" si="2"/>
        <v>1.5548379380456883E-3</v>
      </c>
      <c r="F85" s="12">
        <f t="shared" si="3"/>
        <v>9.0750436300174528E-3</v>
      </c>
      <c r="G85" s="12">
        <f t="shared" si="4"/>
        <v>0.98882669537136714</v>
      </c>
      <c r="H85" t="str">
        <f>IF(G85&lt;='ABC Breakdown'!$C$2,"A",IF(G85&lt;='ABC Breakdown'!$C$3,"B",IF(G85&lt;='ABC Breakdown'!$C$4,"C","")))</f>
        <v>C</v>
      </c>
    </row>
    <row r="86" spans="1:8" ht="15.75" customHeight="1">
      <c r="A86" t="s">
        <v>108</v>
      </c>
      <c r="B86" s="10">
        <v>36</v>
      </c>
      <c r="C86">
        <v>16</v>
      </c>
      <c r="D86" s="10">
        <f t="shared" si="1"/>
        <v>576</v>
      </c>
      <c r="E86" s="11">
        <f t="shared" si="2"/>
        <v>1.3778256189451023E-3</v>
      </c>
      <c r="F86" s="12">
        <f t="shared" si="3"/>
        <v>5.5846422338568938E-3</v>
      </c>
      <c r="G86" s="12">
        <f t="shared" si="4"/>
        <v>0.9902045209903122</v>
      </c>
      <c r="H86" t="str">
        <f>IF(G86&lt;='ABC Breakdown'!$C$2,"A",IF(G86&lt;='ABC Breakdown'!$C$3,"B",IF(G86&lt;='ABC Breakdown'!$C$4,"C","")))</f>
        <v>C</v>
      </c>
    </row>
    <row r="87" spans="1:8" ht="15.75" customHeight="1">
      <c r="A87" t="s">
        <v>109</v>
      </c>
      <c r="B87" s="10">
        <v>51</v>
      </c>
      <c r="C87">
        <v>11</v>
      </c>
      <c r="D87" s="10">
        <f t="shared" si="1"/>
        <v>561</v>
      </c>
      <c r="E87" s="11">
        <f t="shared" si="2"/>
        <v>1.3419447434517401E-3</v>
      </c>
      <c r="F87" s="12">
        <f t="shared" si="3"/>
        <v>3.8394415357766143E-3</v>
      </c>
      <c r="G87" s="12">
        <f t="shared" si="4"/>
        <v>0.99154646573376393</v>
      </c>
      <c r="H87" t="str">
        <f>IF(G87&lt;='ABC Breakdown'!$C$2,"A",IF(G87&lt;='ABC Breakdown'!$C$3,"B",IF(G87&lt;='ABC Breakdown'!$C$4,"C","")))</f>
        <v>C</v>
      </c>
    </row>
    <row r="88" spans="1:8" ht="15.75" customHeight="1">
      <c r="A88" t="s">
        <v>110</v>
      </c>
      <c r="B88" s="10">
        <v>27</v>
      </c>
      <c r="C88">
        <v>17</v>
      </c>
      <c r="D88" s="10">
        <f t="shared" si="1"/>
        <v>459</v>
      </c>
      <c r="E88" s="11">
        <f t="shared" si="2"/>
        <v>1.0979547900968783E-3</v>
      </c>
      <c r="F88" s="12">
        <f t="shared" si="3"/>
        <v>5.9336823734729496E-3</v>
      </c>
      <c r="G88" s="12">
        <f t="shared" si="4"/>
        <v>0.99264442052386082</v>
      </c>
      <c r="H88" t="str">
        <f>IF(G88&lt;='ABC Breakdown'!$C$2,"A",IF(G88&lt;='ABC Breakdown'!$C$3,"B",IF(G88&lt;='ABC Breakdown'!$C$4,"C","")))</f>
        <v>C</v>
      </c>
    </row>
    <row r="89" spans="1:8" ht="15.75" customHeight="1">
      <c r="A89" t="s">
        <v>111</v>
      </c>
      <c r="B89" s="10">
        <v>13</v>
      </c>
      <c r="C89">
        <v>32</v>
      </c>
      <c r="D89" s="10">
        <f t="shared" si="1"/>
        <v>416</v>
      </c>
      <c r="E89" s="11">
        <f t="shared" si="2"/>
        <v>9.9509628034924057E-4</v>
      </c>
      <c r="F89" s="12">
        <f t="shared" si="3"/>
        <v>1.1169284467713788E-2</v>
      </c>
      <c r="G89" s="12">
        <f t="shared" si="4"/>
        <v>0.99363951680421003</v>
      </c>
      <c r="H89" t="str">
        <f>IF(G89&lt;='ABC Breakdown'!$C$2,"A",IF(G89&lt;='ABC Breakdown'!$C$3,"B",IF(G89&lt;='ABC Breakdown'!$C$4,"C","")))</f>
        <v>C</v>
      </c>
    </row>
    <row r="90" spans="1:8" ht="15.75" customHeight="1">
      <c r="A90" t="s">
        <v>112</v>
      </c>
      <c r="B90" s="10">
        <v>31</v>
      </c>
      <c r="C90">
        <v>13</v>
      </c>
      <c r="D90" s="10">
        <f t="shared" si="1"/>
        <v>403</v>
      </c>
      <c r="E90" s="11">
        <f t="shared" si="2"/>
        <v>9.6399952158832678E-4</v>
      </c>
      <c r="F90" s="12">
        <f t="shared" si="3"/>
        <v>4.5375218150087264E-3</v>
      </c>
      <c r="G90" s="12">
        <f t="shared" si="4"/>
        <v>0.99460351632579835</v>
      </c>
      <c r="H90" t="str">
        <f>IF(G90&lt;='ABC Breakdown'!$C$2,"A",IF(G90&lt;='ABC Breakdown'!$C$3,"B",IF(G90&lt;='ABC Breakdown'!$C$4,"C","")))</f>
        <v>C</v>
      </c>
    </row>
    <row r="91" spans="1:8" ht="15.75" customHeight="1">
      <c r="A91" t="s">
        <v>113</v>
      </c>
      <c r="B91" s="10">
        <v>12</v>
      </c>
      <c r="C91">
        <v>30</v>
      </c>
      <c r="D91" s="10">
        <f t="shared" si="1"/>
        <v>360</v>
      </c>
      <c r="E91" s="11">
        <f t="shared" si="2"/>
        <v>8.6114101184068897E-4</v>
      </c>
      <c r="F91" s="12">
        <f t="shared" si="3"/>
        <v>1.0471204188481676E-2</v>
      </c>
      <c r="G91" s="12">
        <f t="shared" si="4"/>
        <v>0.995464657337639</v>
      </c>
      <c r="H91" t="str">
        <f>IF(G91&lt;='ABC Breakdown'!$C$2,"A",IF(G91&lt;='ABC Breakdown'!$C$3,"B",IF(G91&lt;='ABC Breakdown'!$C$4,"C","")))</f>
        <v>C</v>
      </c>
    </row>
    <row r="92" spans="1:8" ht="15.75" customHeight="1">
      <c r="A92" t="s">
        <v>114</v>
      </c>
      <c r="B92" s="10">
        <v>17</v>
      </c>
      <c r="C92">
        <v>19</v>
      </c>
      <c r="D92" s="10">
        <f t="shared" si="1"/>
        <v>323</v>
      </c>
      <c r="E92" s="11">
        <f t="shared" si="2"/>
        <v>7.7263485229039594E-4</v>
      </c>
      <c r="F92" s="12">
        <f t="shared" si="3"/>
        <v>6.6317626527050613E-3</v>
      </c>
      <c r="G92" s="12">
        <f t="shared" si="4"/>
        <v>0.9962372921899294</v>
      </c>
      <c r="H92" t="str">
        <f>IF(G92&lt;='ABC Breakdown'!$C$2,"A",IF(G92&lt;='ABC Breakdown'!$C$3,"B",IF(G92&lt;='ABC Breakdown'!$C$4,"C","")))</f>
        <v>C</v>
      </c>
    </row>
    <row r="93" spans="1:8" ht="15.75" customHeight="1">
      <c r="A93" t="s">
        <v>115</v>
      </c>
      <c r="B93" s="10">
        <v>58</v>
      </c>
      <c r="C93">
        <v>5</v>
      </c>
      <c r="D93" s="10">
        <f t="shared" si="1"/>
        <v>290</v>
      </c>
      <c r="E93" s="11">
        <f t="shared" si="2"/>
        <v>6.9369692620499935E-4</v>
      </c>
      <c r="F93" s="12">
        <f t="shared" si="3"/>
        <v>1.7452006980802793E-3</v>
      </c>
      <c r="G93" s="12">
        <f t="shared" si="4"/>
        <v>0.99693098911613443</v>
      </c>
      <c r="H93" t="str">
        <f>IF(G93&lt;='ABC Breakdown'!$C$2,"A",IF(G93&lt;='ABC Breakdown'!$C$3,"B",IF(G93&lt;='ABC Breakdown'!$C$4,"C","")))</f>
        <v>C</v>
      </c>
    </row>
    <row r="94" spans="1:8" ht="15.75" customHeight="1">
      <c r="A94" t="s">
        <v>116</v>
      </c>
      <c r="B94" s="10">
        <v>46</v>
      </c>
      <c r="C94">
        <v>5</v>
      </c>
      <c r="D94" s="10">
        <f t="shared" si="1"/>
        <v>230</v>
      </c>
      <c r="E94" s="11">
        <f t="shared" si="2"/>
        <v>5.501734242315513E-4</v>
      </c>
      <c r="F94" s="12">
        <f t="shared" si="3"/>
        <v>1.7452006980802793E-3</v>
      </c>
      <c r="G94" s="12">
        <f t="shared" si="4"/>
        <v>0.99748116254036601</v>
      </c>
      <c r="H94" t="str">
        <f>IF(G94&lt;='ABC Breakdown'!$C$2,"A",IF(G94&lt;='ABC Breakdown'!$C$3,"B",IF(G94&lt;='ABC Breakdown'!$C$4,"C","")))</f>
        <v>C</v>
      </c>
    </row>
    <row r="95" spans="1:8" ht="15.75" customHeight="1">
      <c r="A95" t="s">
        <v>117</v>
      </c>
      <c r="B95" s="10">
        <v>13</v>
      </c>
      <c r="C95">
        <v>17</v>
      </c>
      <c r="D95" s="10">
        <f t="shared" si="1"/>
        <v>221</v>
      </c>
      <c r="E95" s="11">
        <f t="shared" si="2"/>
        <v>5.2864489893553407E-4</v>
      </c>
      <c r="F95" s="12">
        <f t="shared" si="3"/>
        <v>5.9336823734729496E-3</v>
      </c>
      <c r="G95" s="12">
        <f t="shared" si="4"/>
        <v>0.99800980743930157</v>
      </c>
      <c r="H95" t="str">
        <f>IF(G95&lt;='ABC Breakdown'!$C$2,"A",IF(G95&lt;='ABC Breakdown'!$C$3,"B",IF(G95&lt;='ABC Breakdown'!$C$4,"C","")))</f>
        <v>C</v>
      </c>
    </row>
    <row r="96" spans="1:8" ht="15.75" customHeight="1">
      <c r="A96" t="s">
        <v>118</v>
      </c>
      <c r="B96" s="10">
        <v>35</v>
      </c>
      <c r="C96">
        <v>6</v>
      </c>
      <c r="D96" s="10">
        <f t="shared" si="1"/>
        <v>210</v>
      </c>
      <c r="E96" s="11">
        <f t="shared" si="2"/>
        <v>5.0233225690706851E-4</v>
      </c>
      <c r="F96" s="12">
        <f t="shared" si="3"/>
        <v>2.0942408376963353E-3</v>
      </c>
      <c r="G96" s="12">
        <f t="shared" si="4"/>
        <v>0.99851213969620867</v>
      </c>
      <c r="H96" t="str">
        <f>IF(G96&lt;='ABC Breakdown'!$C$2,"A",IF(G96&lt;='ABC Breakdown'!$C$3,"B",IF(G96&lt;='ABC Breakdown'!$C$4,"C","")))</f>
        <v>C</v>
      </c>
    </row>
    <row r="97" spans="1:8" ht="15.75" customHeight="1">
      <c r="A97" t="s">
        <v>119</v>
      </c>
      <c r="B97" s="10">
        <v>41</v>
      </c>
      <c r="C97">
        <v>5</v>
      </c>
      <c r="D97" s="10">
        <f t="shared" si="1"/>
        <v>205</v>
      </c>
      <c r="E97" s="11">
        <f t="shared" si="2"/>
        <v>4.9037196507594784E-4</v>
      </c>
      <c r="F97" s="12">
        <f t="shared" si="3"/>
        <v>1.7452006980802793E-3</v>
      </c>
      <c r="G97" s="12">
        <f t="shared" si="4"/>
        <v>0.99900251166128462</v>
      </c>
      <c r="H97" t="str">
        <f>IF(G97&lt;='ABC Breakdown'!$C$2,"A",IF(G97&lt;='ABC Breakdown'!$C$3,"B",IF(G97&lt;='ABC Breakdown'!$C$4,"C","")))</f>
        <v>C</v>
      </c>
    </row>
    <row r="98" spans="1:8" ht="15.75" customHeight="1">
      <c r="A98" t="s">
        <v>120</v>
      </c>
      <c r="B98" s="10">
        <v>22</v>
      </c>
      <c r="C98">
        <v>9</v>
      </c>
      <c r="D98" s="10">
        <f t="shared" si="1"/>
        <v>198</v>
      </c>
      <c r="E98" s="11">
        <f t="shared" si="2"/>
        <v>4.7362755651237889E-4</v>
      </c>
      <c r="F98" s="12">
        <f t="shared" si="3"/>
        <v>3.1413612565445027E-3</v>
      </c>
      <c r="G98" s="12">
        <f t="shared" si="4"/>
        <v>0.99947613921779699</v>
      </c>
      <c r="H98" t="str">
        <f>IF(G98&lt;='ABC Breakdown'!$C$2,"A",IF(G98&lt;='ABC Breakdown'!$C$3,"B",IF(G98&lt;='ABC Breakdown'!$C$4,"C","")))</f>
        <v>C</v>
      </c>
    </row>
    <row r="99" spans="1:8" ht="15.75" customHeight="1">
      <c r="A99" t="s">
        <v>121</v>
      </c>
      <c r="B99" s="10">
        <v>16</v>
      </c>
      <c r="C99">
        <v>9</v>
      </c>
      <c r="D99" s="10">
        <f t="shared" si="1"/>
        <v>144</v>
      </c>
      <c r="E99" s="11">
        <f t="shared" si="2"/>
        <v>3.4445640473627556E-4</v>
      </c>
      <c r="F99" s="12">
        <f t="shared" si="3"/>
        <v>3.1413612565445027E-3</v>
      </c>
      <c r="G99" s="12">
        <f t="shared" si="4"/>
        <v>0.99982059562253323</v>
      </c>
      <c r="H99" t="str">
        <f>IF(G99&lt;='ABC Breakdown'!$C$2,"A",IF(G99&lt;='ABC Breakdown'!$C$3,"B",IF(G99&lt;='ABC Breakdown'!$C$4,"C","")))</f>
        <v>C</v>
      </c>
    </row>
    <row r="100" spans="1:8" ht="15.75" customHeight="1">
      <c r="A100" t="s">
        <v>122</v>
      </c>
      <c r="B100" s="10">
        <v>15</v>
      </c>
      <c r="C100">
        <v>5</v>
      </c>
      <c r="D100" s="10">
        <f t="shared" si="1"/>
        <v>75</v>
      </c>
      <c r="E100" s="11">
        <f t="shared" si="2"/>
        <v>1.794043774668102E-4</v>
      </c>
      <c r="F100" s="12">
        <f t="shared" si="3"/>
        <v>1.7452006980802793E-3</v>
      </c>
      <c r="G100" s="12">
        <f t="shared" si="4"/>
        <v>1</v>
      </c>
      <c r="H100" t="str">
        <f>IF(G100&lt;='ABC Breakdown'!$C$2,"A",IF(G100&lt;='ABC Breakdown'!$C$3,"B",IF(G100&lt;='ABC Breakdown'!$C$4,"C","")))</f>
        <v>C</v>
      </c>
    </row>
    <row r="101" spans="1:8" ht="15.75" customHeight="1"/>
    <row r="102" spans="1:8" ht="15.75" customHeight="1"/>
    <row r="103" spans="1:8" ht="15.75" customHeight="1"/>
    <row r="104" spans="1:8" ht="15.75" customHeight="1"/>
    <row r="105" spans="1:8" ht="15.75" customHeight="1"/>
    <row r="106" spans="1:8" ht="15.75" customHeight="1"/>
    <row r="107" spans="1:8" ht="15.75" customHeight="1"/>
    <row r="108" spans="1:8" ht="15.75" customHeight="1"/>
    <row r="109" spans="1:8" ht="15.75" customHeight="1"/>
    <row r="110" spans="1:8" ht="15.75" customHeight="1"/>
    <row r="111" spans="1:8" ht="15.75" customHeight="1"/>
    <row r="112" spans="1:8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H1:H1000">
    <cfRule type="cellIs" dxfId="2" priority="1" operator="equal">
      <formula>"C"</formula>
    </cfRule>
  </conditionalFormatting>
  <conditionalFormatting sqref="H1:H1000">
    <cfRule type="cellIs" dxfId="1" priority="2" operator="equal">
      <formula>"B"</formula>
    </cfRule>
  </conditionalFormatting>
  <conditionalFormatting sqref="H1:H1000">
    <cfRule type="cellIs" dxfId="0" priority="3" operator="equal">
      <formula>"A"</formula>
    </cfRule>
  </conditionalFormatting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000"/>
  <sheetViews>
    <sheetView workbookViewId="0">
      <selection activeCell="H10" sqref="H10"/>
    </sheetView>
  </sheetViews>
  <sheetFormatPr defaultColWidth="14.453125" defaultRowHeight="15" customHeight="1"/>
  <cols>
    <col min="1" max="1" width="8.7265625" customWidth="1"/>
    <col min="2" max="2" width="12.08984375" customWidth="1"/>
    <col min="3" max="3" width="17.54296875" customWidth="1"/>
    <col min="4" max="4" width="38.81640625" customWidth="1"/>
    <col min="5" max="25" width="8.7265625" customWidth="1"/>
  </cols>
  <sheetData>
    <row r="1" spans="1:25" ht="14.5">
      <c r="A1" s="1"/>
      <c r="B1" s="1" t="s">
        <v>1</v>
      </c>
      <c r="C1" s="1" t="s">
        <v>2</v>
      </c>
      <c r="D1" s="1" t="s">
        <v>3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4.5">
      <c r="A2" s="13"/>
      <c r="B2" s="13" t="s">
        <v>15</v>
      </c>
      <c r="C2" s="14">
        <v>0.7</v>
      </c>
      <c r="D2" s="15" t="s">
        <v>16</v>
      </c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</row>
    <row r="3" spans="1:25" ht="14.5">
      <c r="A3" s="13"/>
      <c r="B3" s="13" t="s">
        <v>17</v>
      </c>
      <c r="C3" s="14">
        <v>0.9</v>
      </c>
      <c r="D3" s="15" t="s">
        <v>18</v>
      </c>
      <c r="E3" s="13" t="s">
        <v>19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</row>
    <row r="4" spans="1:25" ht="14.5">
      <c r="A4" s="13"/>
      <c r="B4" s="13" t="s">
        <v>20</v>
      </c>
      <c r="C4" s="14">
        <v>1</v>
      </c>
      <c r="D4" s="15" t="s">
        <v>21</v>
      </c>
      <c r="E4" s="13" t="s">
        <v>19</v>
      </c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</row>
    <row r="5" spans="1:25" ht="14.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</row>
    <row r="6" spans="1:25" ht="14.5">
      <c r="A6" s="13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</row>
    <row r="7" spans="1:25" ht="14.5">
      <c r="A7" s="13"/>
      <c r="B7" s="21" t="s">
        <v>22</v>
      </c>
      <c r="C7" s="19"/>
      <c r="D7" s="19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1:25" ht="14.5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1:25" ht="14.5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</row>
    <row r="10" spans="1:25" ht="14.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14.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14.5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14.5">
      <c r="A13" s="13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</row>
    <row r="14" spans="1:25" ht="14.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</row>
    <row r="15" spans="1:25" ht="14.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</row>
    <row r="16" spans="1:25" ht="14.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</row>
    <row r="17" spans="1:25" ht="14.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</row>
    <row r="18" spans="1:25" ht="14.5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</row>
    <row r="19" spans="1:25" ht="14.5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</row>
    <row r="20" spans="1:25" ht="14.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ht="15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</row>
    <row r="22" spans="1:25" ht="15.7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</row>
    <row r="23" spans="1:25" ht="15.7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</row>
    <row r="24" spans="1:25" ht="15.7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</row>
    <row r="25" spans="1:25" ht="15.75" customHeight="1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</row>
    <row r="26" spans="1:25" ht="15.75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</row>
    <row r="27" spans="1:25" ht="15.75" customHeight="1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</row>
    <row r="28" spans="1:25" ht="15.75" customHeight="1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</row>
    <row r="29" spans="1:25" ht="15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</row>
    <row r="30" spans="1:25" ht="15.75" customHeight="1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</row>
    <row r="31" spans="1:25" ht="15.75" customHeight="1">
      <c r="A31" s="13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</row>
    <row r="32" spans="1:25" ht="15.75" customHeight="1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ht="15.75" customHeight="1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</row>
    <row r="34" spans="1:25" ht="15.75" customHeight="1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</row>
    <row r="35" spans="1:25" ht="15.75" customHeight="1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</row>
    <row r="36" spans="1:25" ht="15.75" customHeight="1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</row>
    <row r="37" spans="1:25" ht="15.75" customHeight="1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ht="15.75" customHeight="1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</row>
    <row r="39" spans="1:25" ht="15.75" customHeight="1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</row>
    <row r="40" spans="1:25" ht="15.75" customHeight="1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</row>
    <row r="41" spans="1:25" ht="15.75" customHeight="1">
      <c r="A41" s="13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</row>
    <row r="42" spans="1:25" ht="15.75" customHeight="1">
      <c r="A42" s="13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</row>
    <row r="43" spans="1:25" ht="15.75" customHeight="1">
      <c r="A43" s="13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</row>
    <row r="44" spans="1:25" ht="15.75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</row>
    <row r="45" spans="1:25" ht="15.75" customHeight="1">
      <c r="A45" s="13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</row>
    <row r="46" spans="1:25" ht="15.75" customHeight="1">
      <c r="A46" s="13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</row>
    <row r="47" spans="1:25" ht="15.75" customHeight="1">
      <c r="A47" s="13"/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</row>
    <row r="48" spans="1:25" ht="15.75" customHeight="1">
      <c r="A48" s="13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</row>
    <row r="49" spans="1:25" ht="15.75" customHeight="1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</row>
    <row r="50" spans="1:25" ht="15.75" customHeight="1">
      <c r="A50" s="13"/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</row>
    <row r="51" spans="1:25" ht="15.7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</row>
    <row r="52" spans="1:25" ht="15.7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</row>
    <row r="53" spans="1:25" ht="15.7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</row>
    <row r="54" spans="1:25" ht="15.7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</row>
    <row r="55" spans="1:25" ht="15.7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</row>
    <row r="56" spans="1:25" ht="15.7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</row>
    <row r="57" spans="1:25" ht="15.75" customHeight="1">
      <c r="A57" s="13"/>
      <c r="B57" s="13"/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</row>
    <row r="58" spans="1:25" ht="15.75" customHeight="1">
      <c r="A58" s="13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</row>
    <row r="59" spans="1:25" ht="15.75" customHeight="1">
      <c r="A59" s="13"/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</row>
    <row r="60" spans="1:25" ht="15.75" customHeight="1">
      <c r="A60" s="13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</row>
    <row r="61" spans="1:25" ht="15.75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</row>
    <row r="62" spans="1:25" ht="15.75" customHeight="1">
      <c r="A62" s="13"/>
      <c r="B62" s="13"/>
      <c r="C62" s="13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</row>
    <row r="63" spans="1:25" ht="15.75" customHeight="1">
      <c r="A63" s="13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</row>
    <row r="64" spans="1:25" ht="15.75" customHeight="1">
      <c r="A64" s="13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</row>
    <row r="65" spans="1:25" ht="15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</row>
    <row r="66" spans="1:25" ht="15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</row>
    <row r="67" spans="1:25" ht="15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</row>
    <row r="68" spans="1:25" ht="15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</row>
    <row r="69" spans="1:25" ht="15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</row>
    <row r="70" spans="1:25" ht="15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</row>
    <row r="71" spans="1:25" ht="15.75" customHeight="1">
      <c r="A71" s="13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</row>
    <row r="72" spans="1:25" ht="15.75" customHeight="1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</row>
    <row r="73" spans="1:25" ht="15.75" customHeight="1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</row>
    <row r="74" spans="1:25" ht="15.75" customHeight="1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</row>
    <row r="75" spans="1:25" ht="15.7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</row>
    <row r="76" spans="1:25" ht="15.75" customHeight="1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</row>
    <row r="77" spans="1:25" ht="15.75" customHeight="1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</row>
    <row r="78" spans="1:25" ht="15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</row>
    <row r="79" spans="1:25" ht="15.75" customHeight="1">
      <c r="A79" s="13"/>
      <c r="B79" s="13"/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</row>
    <row r="80" spans="1:25" ht="15.75" customHeight="1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</row>
    <row r="81" spans="1:25" ht="15.75" customHeight="1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</row>
    <row r="82" spans="1:25" ht="15.75" customHeight="1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</row>
    <row r="83" spans="1:25" ht="15.75" customHeight="1">
      <c r="A83" s="13"/>
      <c r="B83" s="13"/>
      <c r="C83" s="13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</row>
    <row r="84" spans="1:25" ht="15.75" customHeight="1">
      <c r="A84" s="13"/>
      <c r="B84" s="13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</row>
    <row r="85" spans="1:25" ht="15.75" customHeight="1">
      <c r="A85" s="13"/>
      <c r="B85" s="13"/>
      <c r="C85" s="13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</row>
    <row r="86" spans="1:25" ht="15.75" customHeight="1">
      <c r="A86" s="13"/>
      <c r="B86" s="13"/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</row>
    <row r="87" spans="1:25" ht="15.75" customHeight="1">
      <c r="A87" s="13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</row>
    <row r="88" spans="1:25" ht="15.75" customHeight="1">
      <c r="A88" s="13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</row>
    <row r="89" spans="1:25" ht="15.75" customHeight="1">
      <c r="A89" s="13"/>
      <c r="B89" s="13"/>
      <c r="C89" s="13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</row>
    <row r="90" spans="1:25" ht="15.75" customHeight="1">
      <c r="A90" s="13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</row>
    <row r="91" spans="1:25" ht="15.75" customHeight="1">
      <c r="A91" s="13"/>
      <c r="B91" s="13"/>
      <c r="C91" s="13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</row>
    <row r="92" spans="1:25" ht="15.75" customHeight="1">
      <c r="A92" s="13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</row>
    <row r="93" spans="1:25" ht="15.75" customHeight="1">
      <c r="A93" s="13"/>
      <c r="B93" s="13"/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</row>
    <row r="94" spans="1:25" ht="15.75" customHeight="1">
      <c r="A94" s="13"/>
      <c r="B94" s="13"/>
      <c r="C94" s="13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</row>
    <row r="95" spans="1:25" ht="15.75" customHeight="1">
      <c r="A95" s="13"/>
      <c r="B95" s="13"/>
      <c r="C95" s="13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</row>
    <row r="96" spans="1:25" ht="15.75" customHeight="1">
      <c r="A96" s="13"/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</row>
    <row r="97" spans="1:25" ht="15.75" customHeight="1">
      <c r="A97" s="13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</row>
    <row r="98" spans="1:25" ht="15.75" customHeight="1">
      <c r="A98" s="13"/>
      <c r="B98" s="13"/>
      <c r="C98" s="13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</row>
    <row r="99" spans="1:25" ht="15.75" customHeight="1">
      <c r="A99" s="13"/>
      <c r="B99" s="13"/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</row>
    <row r="100" spans="1:25" ht="15.75" customHeight="1">
      <c r="A100" s="13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</row>
    <row r="101" spans="1:25" ht="15.75" customHeight="1">
      <c r="A101" s="13"/>
      <c r="B101" s="13"/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</row>
    <row r="102" spans="1:25" ht="15.75" customHeight="1">
      <c r="A102" s="13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</row>
    <row r="103" spans="1:25" ht="15.75" customHeight="1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</row>
    <row r="104" spans="1:25" ht="15.75" customHeight="1">
      <c r="A104" s="13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</row>
    <row r="105" spans="1:25" ht="15.75" customHeight="1">
      <c r="A105" s="13"/>
      <c r="B105" s="13"/>
      <c r="C105" s="13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</row>
    <row r="106" spans="1:25" ht="15.75" customHeight="1">
      <c r="A106" s="13"/>
      <c r="B106" s="13"/>
      <c r="C106" s="13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</row>
    <row r="107" spans="1:25" ht="15.75" customHeight="1">
      <c r="A107" s="13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</row>
    <row r="108" spans="1:25" ht="15.75" customHeight="1">
      <c r="A108" s="13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</row>
    <row r="109" spans="1:25" ht="15.75" customHeight="1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</row>
    <row r="110" spans="1:25" ht="15.75" customHeight="1">
      <c r="A110" s="13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</row>
    <row r="111" spans="1:25" ht="15.75" customHeight="1">
      <c r="A111" s="13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</row>
    <row r="112" spans="1:25" ht="15.75" customHeight="1">
      <c r="A112" s="13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</row>
    <row r="113" spans="1:25" ht="15.75" customHeight="1">
      <c r="A113" s="13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</row>
    <row r="114" spans="1:25" ht="15.75" customHeight="1">
      <c r="A114" s="13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</row>
    <row r="115" spans="1:25" ht="15.75" customHeight="1">
      <c r="A115" s="13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</row>
    <row r="116" spans="1:25" ht="15.75" customHeight="1">
      <c r="A116" s="13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</row>
    <row r="117" spans="1:25" ht="15.75" customHeight="1">
      <c r="A117" s="13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</row>
    <row r="118" spans="1:25" ht="15.75" customHeight="1">
      <c r="A118" s="13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</row>
    <row r="119" spans="1:25" ht="15.75" customHeight="1">
      <c r="A119" s="13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</row>
    <row r="120" spans="1:25" ht="15.75" customHeight="1">
      <c r="A120" s="13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</row>
    <row r="121" spans="1:25" ht="15.75" customHeight="1">
      <c r="A121" s="13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</row>
    <row r="122" spans="1:25" ht="15.75" customHeight="1">
      <c r="A122" s="13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</row>
    <row r="123" spans="1:25" ht="15.75" customHeight="1">
      <c r="A123" s="13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</row>
    <row r="124" spans="1:25" ht="15.75" customHeight="1">
      <c r="A124" s="13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</row>
    <row r="125" spans="1:25" ht="15.75" customHeight="1">
      <c r="A125" s="13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</row>
    <row r="126" spans="1:25" ht="15.75" customHeight="1">
      <c r="A126" s="13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</row>
    <row r="127" spans="1:25" ht="15.75" customHeight="1">
      <c r="A127" s="13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</row>
    <row r="128" spans="1:25" ht="15.75" customHeight="1">
      <c r="A128" s="13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</row>
    <row r="129" spans="1:25" ht="15.75" customHeight="1">
      <c r="A129" s="13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</row>
    <row r="130" spans="1:25" ht="15.75" customHeight="1">
      <c r="A130" s="13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</row>
    <row r="131" spans="1:25" ht="15.75" customHeight="1">
      <c r="A131" s="13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</row>
    <row r="132" spans="1:25" ht="15.75" customHeight="1">
      <c r="A132" s="13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</row>
    <row r="133" spans="1:25" ht="15.75" customHeight="1">
      <c r="A133" s="13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</row>
    <row r="134" spans="1:25" ht="15.75" customHeight="1">
      <c r="A134" s="13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</row>
    <row r="135" spans="1:25" ht="15.75" customHeight="1">
      <c r="A135" s="13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</row>
    <row r="136" spans="1:25" ht="15.75" customHeight="1">
      <c r="A136" s="13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</row>
    <row r="137" spans="1:25" ht="15.75" customHeight="1">
      <c r="A137" s="13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</row>
    <row r="138" spans="1:25" ht="15.75" customHeight="1">
      <c r="A138" s="13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</row>
    <row r="139" spans="1:25" ht="15.75" customHeight="1">
      <c r="A139" s="13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</row>
    <row r="140" spans="1:25" ht="15.75" customHeight="1">
      <c r="A140" s="13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</row>
    <row r="141" spans="1:25" ht="15.75" customHeight="1">
      <c r="A141" s="13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</row>
    <row r="142" spans="1:25" ht="15.75" customHeight="1">
      <c r="A142" s="13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</row>
    <row r="143" spans="1:25" ht="15.75" customHeight="1">
      <c r="A143" s="13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</row>
    <row r="144" spans="1:25" ht="15.75" customHeight="1">
      <c r="A144" s="13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</row>
    <row r="145" spans="1:25" ht="15.75" customHeight="1">
      <c r="A145" s="13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</row>
    <row r="146" spans="1:25" ht="15.75" customHeight="1">
      <c r="A146" s="13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</row>
    <row r="147" spans="1:25" ht="15.75" customHeight="1">
      <c r="A147" s="13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</row>
    <row r="148" spans="1:25" ht="15.75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</row>
    <row r="149" spans="1:25" ht="15.75" customHeight="1">
      <c r="A149" s="13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</row>
    <row r="150" spans="1:25" ht="15.75" customHeight="1">
      <c r="A150" s="13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</row>
    <row r="151" spans="1:25" ht="15.75" customHeight="1">
      <c r="A151" s="13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</row>
    <row r="152" spans="1:25" ht="15.75" customHeight="1">
      <c r="A152" s="13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</row>
    <row r="153" spans="1:25" ht="15.75" customHeight="1">
      <c r="A153" s="13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</row>
    <row r="154" spans="1:25" ht="15.75" customHeight="1">
      <c r="A154" s="13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</row>
    <row r="155" spans="1:25" ht="15.75" customHeight="1">
      <c r="A155" s="13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</row>
    <row r="156" spans="1:25" ht="15.75" customHeight="1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</row>
    <row r="157" spans="1:25" ht="15.75" customHeight="1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</row>
    <row r="158" spans="1:25" ht="15.75" customHeight="1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</row>
    <row r="159" spans="1:25" ht="15.75" customHeight="1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</row>
    <row r="160" spans="1:25" ht="15.75" customHeight="1">
      <c r="A160" s="13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</row>
    <row r="161" spans="1:25" ht="15.75" customHeight="1">
      <c r="A161" s="13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</row>
    <row r="162" spans="1:25" ht="15.75" customHeight="1">
      <c r="A162" s="13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</row>
    <row r="163" spans="1:25" ht="15.75" customHeight="1">
      <c r="A163" s="13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</row>
    <row r="164" spans="1:25" ht="15.75" customHeight="1">
      <c r="A164" s="13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</row>
    <row r="165" spans="1:25" ht="15.75" customHeight="1">
      <c r="A165" s="13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</row>
    <row r="166" spans="1:25" ht="15.75" customHeight="1">
      <c r="A166" s="13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</row>
    <row r="167" spans="1:25" ht="15.75" customHeight="1">
      <c r="A167" s="13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</row>
    <row r="168" spans="1:25" ht="15.75" customHeight="1">
      <c r="A168" s="13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</row>
    <row r="169" spans="1:25" ht="15.75" customHeight="1">
      <c r="A169" s="13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</row>
    <row r="170" spans="1:25" ht="15.75" customHeight="1">
      <c r="A170" s="13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</row>
    <row r="171" spans="1:25" ht="15.75" customHeight="1">
      <c r="A171" s="13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</row>
    <row r="172" spans="1:25" ht="15.75" customHeight="1">
      <c r="A172" s="13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</row>
    <row r="173" spans="1:25" ht="15.75" customHeight="1">
      <c r="A173" s="13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</row>
    <row r="174" spans="1:25" ht="15.75" customHeight="1">
      <c r="A174" s="13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</row>
    <row r="175" spans="1:25" ht="15.75" customHeight="1">
      <c r="A175" s="13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</row>
    <row r="176" spans="1:25" ht="15.75" customHeight="1">
      <c r="A176" s="13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</row>
    <row r="177" spans="1:25" ht="15.75" customHeight="1">
      <c r="A177" s="13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</row>
    <row r="178" spans="1:25" ht="15.75" customHeight="1">
      <c r="A178" s="13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</row>
    <row r="179" spans="1:25" ht="15.75" customHeight="1">
      <c r="A179" s="13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</row>
    <row r="180" spans="1:25" ht="15.75" customHeight="1">
      <c r="A180" s="13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</row>
    <row r="181" spans="1:25" ht="15.75" customHeight="1">
      <c r="A181" s="13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</row>
    <row r="182" spans="1:25" ht="15.75" customHeight="1">
      <c r="A182" s="13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</row>
    <row r="183" spans="1:25" ht="15.75" customHeight="1">
      <c r="A183" s="13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</row>
    <row r="184" spans="1:25" ht="15.75" customHeight="1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</row>
    <row r="185" spans="1:25" ht="15.75" customHeight="1">
      <c r="A185" s="13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</row>
    <row r="186" spans="1:25" ht="15.75" customHeight="1">
      <c r="A186" s="13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</row>
    <row r="187" spans="1:25" ht="15.75" customHeight="1">
      <c r="A187" s="13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</row>
    <row r="188" spans="1:25" ht="15.75" customHeight="1">
      <c r="A188" s="13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</row>
    <row r="189" spans="1:25" ht="15.75" customHeight="1">
      <c r="A189" s="13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</row>
    <row r="190" spans="1:25" ht="15.75" customHeight="1">
      <c r="A190" s="13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</row>
    <row r="191" spans="1:25" ht="15.75" customHeight="1">
      <c r="A191" s="13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</row>
    <row r="192" spans="1:25" ht="15.75" customHeight="1">
      <c r="A192" s="13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</row>
    <row r="193" spans="1:25" ht="15.75" customHeight="1">
      <c r="A193" s="13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</row>
    <row r="194" spans="1:25" ht="15.75" customHeight="1">
      <c r="A194" s="13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</row>
    <row r="195" spans="1:25" ht="15.75" customHeight="1">
      <c r="A195" s="13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</row>
    <row r="196" spans="1:25" ht="15.75" customHeight="1">
      <c r="A196" s="13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</row>
    <row r="197" spans="1:25" ht="15.75" customHeight="1">
      <c r="A197" s="13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</row>
    <row r="198" spans="1:25" ht="15.75" customHeight="1">
      <c r="A198" s="13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</row>
    <row r="199" spans="1:25" ht="15.75" customHeight="1">
      <c r="A199" s="13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</row>
    <row r="200" spans="1:25" ht="15.75" customHeight="1">
      <c r="A200" s="13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</row>
    <row r="201" spans="1:25" ht="15.75" customHeight="1">
      <c r="A201" s="13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</row>
    <row r="202" spans="1:25" ht="15.75" customHeight="1">
      <c r="A202" s="13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</row>
    <row r="203" spans="1:25" ht="15.75" customHeight="1">
      <c r="A203" s="13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</row>
    <row r="204" spans="1:25" ht="15.75" customHeight="1">
      <c r="A204" s="13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</row>
    <row r="205" spans="1:25" ht="15.75" customHeight="1">
      <c r="A205" s="13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</row>
    <row r="206" spans="1:25" ht="15.75" customHeight="1">
      <c r="A206" s="13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</row>
    <row r="207" spans="1:25" ht="15.75" customHeight="1">
      <c r="A207" s="13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</row>
    <row r="208" spans="1:25" ht="15.75" customHeight="1">
      <c r="A208" s="13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</row>
    <row r="209" spans="1:25" ht="15.75" customHeight="1">
      <c r="A209" s="13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</row>
    <row r="210" spans="1:25" ht="15.75" customHeight="1">
      <c r="A210" s="13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</row>
    <row r="211" spans="1:25" ht="15.75" customHeight="1">
      <c r="A211" s="13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</row>
    <row r="212" spans="1:25" ht="15.75" customHeight="1">
      <c r="A212" s="13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</row>
    <row r="213" spans="1:25" ht="15.75" customHeight="1">
      <c r="A213" s="13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</row>
    <row r="214" spans="1:25" ht="15.75" customHeight="1">
      <c r="A214" s="13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</row>
    <row r="215" spans="1:25" ht="15.75" customHeight="1">
      <c r="A215" s="13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</row>
    <row r="216" spans="1:25" ht="15.75" customHeight="1">
      <c r="A216" s="13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</row>
    <row r="217" spans="1:25" ht="15.75" customHeight="1">
      <c r="A217" s="13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</row>
    <row r="218" spans="1:25" ht="15.75" customHeight="1">
      <c r="A218" s="13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</row>
    <row r="219" spans="1:25" ht="15.75" customHeight="1">
      <c r="A219" s="13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</row>
    <row r="220" spans="1:25" ht="15.75" customHeight="1">
      <c r="A220" s="13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</row>
    <row r="221" spans="1:25" ht="15.75" customHeight="1"/>
    <row r="222" spans="1:25" ht="15.75" customHeight="1"/>
    <row r="223" spans="1:25" ht="15.75" customHeight="1"/>
    <row r="224" spans="1:25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7:D7"/>
  </mergeCells>
  <pageMargins left="0.7" right="0.7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Instructions</vt:lpstr>
      <vt:lpstr>ABC Analysis</vt:lpstr>
      <vt:lpstr>ABC Breakdown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merve</cp:lastModifiedBy>
  <dcterms:modified xsi:type="dcterms:W3CDTF">2021-02-23T19:55:04Z</dcterms:modified>
</cp:coreProperties>
</file>