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c\Desktop\NPR\"/>
    </mc:Choice>
  </mc:AlternateContent>
  <xr:revisionPtr revIDLastSave="0" documentId="13_ncr:1_{E39BA3FA-2BA0-4912-A1D2-9E9C7C40366D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Example" sheetId="1" state="hidden" r:id="rId1"/>
    <sheet name="Sample NCM Compliance Form" sheetId="2" r:id="rId2"/>
  </sheets>
  <definedNames>
    <definedName name="_xlnm.Print_Area" localSheetId="1">'Sample NCM Compliance Form'!$A$1:$P$55</definedName>
    <definedName name="X_VAL" localSheetId="1">#REF!</definedName>
    <definedName name="X_VAL">#REF!</definedName>
    <definedName name="Y_VAL" localSheetId="1">#REF!</definedName>
    <definedName name="Y_V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" l="1"/>
  <c r="M25" i="2" s="1"/>
  <c r="K24" i="2"/>
  <c r="M24" i="2" s="1"/>
  <c r="K23" i="2"/>
  <c r="M23" i="2" s="1"/>
  <c r="K22" i="2"/>
  <c r="M22" i="2" s="1"/>
  <c r="K21" i="2"/>
  <c r="M21" i="2" s="1"/>
  <c r="O21" i="2" l="1"/>
  <c r="P21" i="2" s="1"/>
  <c r="O23" i="2"/>
  <c r="P23" i="2" s="1"/>
  <c r="O25" i="2"/>
  <c r="P25" i="2" s="1"/>
  <c r="O22" i="2"/>
  <c r="P22" i="2" s="1"/>
  <c r="O24" i="2"/>
  <c r="P24" i="2" s="1"/>
  <c r="K32" i="2"/>
  <c r="M32" i="2" s="1"/>
  <c r="K31" i="2"/>
  <c r="M31" i="2" s="1"/>
  <c r="K30" i="2"/>
  <c r="M30" i="2" s="1"/>
  <c r="K29" i="2"/>
  <c r="M29" i="2" s="1"/>
  <c r="K28" i="2"/>
  <c r="M28" i="2" s="1"/>
  <c r="O28" i="2" l="1"/>
  <c r="P28" i="2" s="1"/>
  <c r="O30" i="2"/>
  <c r="P30" i="2" s="1"/>
  <c r="O32" i="2"/>
  <c r="P32" i="2" s="1"/>
  <c r="O29" i="2"/>
  <c r="P29" i="2" s="1"/>
  <c r="O31" i="2"/>
  <c r="P31" i="2" s="1"/>
  <c r="L34" i="2"/>
  <c r="J34" i="2"/>
  <c r="I34" i="2"/>
  <c r="H34" i="2"/>
  <c r="G34" i="2"/>
  <c r="K33" i="2"/>
  <c r="M33" i="2" s="1"/>
  <c r="K27" i="2"/>
  <c r="M27" i="2" s="1"/>
  <c r="K26" i="2"/>
  <c r="M26" i="2" s="1"/>
  <c r="K20" i="2"/>
  <c r="M20" i="2" s="1"/>
  <c r="N34" i="2"/>
  <c r="K19" i="2"/>
  <c r="M19" i="2" s="1"/>
  <c r="O27" i="2" l="1"/>
  <c r="P27" i="2" s="1"/>
  <c r="O26" i="2"/>
  <c r="P26" i="2" s="1"/>
  <c r="O20" i="2"/>
  <c r="P20" i="2" s="1"/>
  <c r="O19" i="2"/>
  <c r="P19" i="2" s="1"/>
  <c r="O33" i="2"/>
  <c r="P33" i="2" s="1"/>
  <c r="K34" i="2"/>
  <c r="M34" i="2"/>
  <c r="G18" i="1"/>
  <c r="E18" i="1"/>
  <c r="D18" i="1"/>
  <c r="C18" i="1"/>
  <c r="B18" i="1"/>
  <c r="F17" i="1"/>
  <c r="H17" i="1" s="1"/>
  <c r="F16" i="1"/>
  <c r="H16" i="1" s="1"/>
  <c r="F15" i="1"/>
  <c r="H15" i="1" s="1"/>
  <c r="F14" i="1"/>
  <c r="H14" i="1" s="1"/>
  <c r="F13" i="1"/>
  <c r="H13" i="1" s="1"/>
  <c r="I18" i="1"/>
  <c r="F12" i="1"/>
  <c r="H12" i="1" s="1"/>
  <c r="O34" i="2" l="1"/>
  <c r="P34" i="2"/>
  <c r="J13" i="1"/>
  <c r="K13" i="1" s="1"/>
  <c r="J17" i="1"/>
  <c r="K17" i="1" s="1"/>
  <c r="J14" i="1"/>
  <c r="K14" i="1" s="1"/>
  <c r="J15" i="1"/>
  <c r="K15" i="1" s="1"/>
  <c r="J16" i="1"/>
  <c r="K16" i="1" s="1"/>
  <c r="J12" i="1"/>
  <c r="H18" i="1"/>
  <c r="F18" i="1"/>
  <c r="J18" i="1" l="1"/>
  <c r="K12" i="1"/>
  <c r="K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Scot Gormley</author>
  </authors>
  <commentList>
    <comment ref="A18" authorId="0" shapeId="0" xr:uid="{00000000-0006-0000-0100-000001000000}">
      <text>
        <r>
          <rPr>
            <sz val="9"/>
            <color indexed="81"/>
            <rFont val="Tahoma"/>
            <family val="2"/>
          </rPr>
          <t>Select from the picklist below.</t>
        </r>
      </text>
    </comment>
  </commentList>
</comments>
</file>

<file path=xl/sharedStrings.xml><?xml version="1.0" encoding="utf-8"?>
<sst xmlns="http://schemas.openxmlformats.org/spreadsheetml/2006/main" count="81" uniqueCount="48">
  <si>
    <t>Figure 1: NCM Compliance Schedule</t>
  </si>
  <si>
    <t>Company name</t>
  </si>
  <si>
    <t>Firm X</t>
  </si>
  <si>
    <t>Date prepared</t>
  </si>
  <si>
    <t>For costs incurred during fiscal year ended</t>
  </si>
  <si>
    <t>Gross revenue from engineering consulting services</t>
  </si>
  <si>
    <t>(revenue applicable to general engineering, and related, services)</t>
  </si>
  <si>
    <t>(Steps 1 &amp; 2)</t>
  </si>
  <si>
    <t>(Step 1)</t>
  </si>
  <si>
    <t>(Step 3)</t>
  </si>
  <si>
    <t>(Step 4)</t>
  </si>
  <si>
    <t>(Step 5)</t>
  </si>
  <si>
    <t>Position 
(Match to NCM 
Job Descriptions)</t>
  </si>
  <si>
    <t>Salary</t>
  </si>
  <si>
    <t>Bonus</t>
  </si>
  <si>
    <t>Deferred Compensation</t>
  </si>
  <si>
    <t>Other Compensation</t>
  </si>
  <si>
    <t>Total Compensation</t>
  </si>
  <si>
    <t xml:space="preserve"> Adjustment for Unallowable Activities &amp; Unallowable Forms of Compensation</t>
  </si>
  <si>
    <t>Compensation Subject to Reasonable-ness Test</t>
  </si>
  <si>
    <t>NCM Amount</t>
  </si>
  <si>
    <t>Adjustment: Amount in Excess of NCM</t>
  </si>
  <si>
    <t>Total Required Adjustment</t>
  </si>
  <si>
    <t>Chief Executive Officer</t>
  </si>
  <si>
    <t>Chief Financial Officer</t>
  </si>
  <si>
    <t>Senior Vice President</t>
  </si>
  <si>
    <t>Vice President</t>
  </si>
  <si>
    <t>Human Resource Director</t>
  </si>
  <si>
    <t xml:space="preserve">  TOTALS</t>
  </si>
  <si>
    <t>I hereby certify that, to the best of my knowledge, this schedule is complete and accurate:</t>
  </si>
  <si>
    <t>Name and Title (printed or typed)</t>
  </si>
  <si>
    <t>Signature</t>
  </si>
  <si>
    <t>Date</t>
  </si>
  <si>
    <t>(Note: This schedule should be certified by a Company officer/executive.)</t>
  </si>
  <si>
    <t>Gross revenue from engineering, and related, services</t>
  </si>
  <si>
    <t>Name or Employee ID Number</t>
  </si>
  <si>
    <t>Related Party?
(y/n)</t>
  </si>
  <si>
    <t xml:space="preserve">All executives must be listed. This worksheet has space available for 15 executive positions. Additional positions may be added by clicking here: </t>
  </si>
  <si>
    <t>NCM Amount
(use numbers from NCM Tool)</t>
  </si>
  <si>
    <t>Sample NCM Compliance Schedule</t>
  </si>
  <si>
    <t>Chairman (non-CEO)</t>
  </si>
  <si>
    <t>HR Director</t>
  </si>
  <si>
    <t>Sharon Smith</t>
  </si>
  <si>
    <t>Bob Johnson</t>
  </si>
  <si>
    <t>Heather Lopez</t>
  </si>
  <si>
    <t>Tim Yoo</t>
  </si>
  <si>
    <t>n</t>
  </si>
  <si>
    <t>Joe Carroll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</si>
</sst>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@*."/>
    <numFmt numFmtId="165" formatCode="_([$$-409]* #,##0_);_([$$-409]* \(#,##0\);_([$$-409]* &quot;-&quot;??_);_(@_)"/>
    <numFmt numFmtId="166" formatCode="[$$-409]#,##0_);\([$$-409]#,##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0" fillId="2" borderId="0" xfId="0" applyNumberFormat="1" applyFill="1"/>
    <xf numFmtId="165" fontId="0" fillId="0" borderId="0" xfId="0" applyNumberFormat="1"/>
    <xf numFmtId="41" fontId="0" fillId="2" borderId="0" xfId="0" applyNumberFormat="1" applyFill="1"/>
    <xf numFmtId="41" fontId="0" fillId="0" borderId="0" xfId="0" applyNumberFormat="1"/>
    <xf numFmtId="41" fontId="5" fillId="2" borderId="0" xfId="0" applyNumberFormat="1" applyFont="1" applyFill="1"/>
    <xf numFmtId="41" fontId="5" fillId="0" borderId="0" xfId="0" applyNumberFormat="1" applyFont="1"/>
    <xf numFmtId="165" fontId="6" fillId="0" borderId="0" xfId="0" applyNumberFormat="1" applyFont="1"/>
    <xf numFmtId="0" fontId="1" fillId="0" borderId="0" xfId="0" applyFont="1"/>
    <xf numFmtId="0" fontId="0" fillId="2" borderId="0" xfId="0" applyFill="1"/>
    <xf numFmtId="0" fontId="0" fillId="2" borderId="5" xfId="0" applyFill="1" applyBorder="1"/>
    <xf numFmtId="0" fontId="0" fillId="0" borderId="0" xfId="0" applyFont="1"/>
    <xf numFmtId="0" fontId="0" fillId="3" borderId="0" xfId="0" applyFill="1"/>
    <xf numFmtId="0" fontId="9" fillId="0" borderId="0" xfId="0" applyFont="1"/>
    <xf numFmtId="0" fontId="0" fillId="0" borderId="0" xfId="0" applyAlignment="1">
      <alignment horizontal="center"/>
    </xf>
    <xf numFmtId="0" fontId="9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/>
    <xf numFmtId="164" fontId="0" fillId="0" borderId="0" xfId="0" applyNumberFormat="1" applyAlignment="1">
      <alignment horizontal="left"/>
    </xf>
    <xf numFmtId="164" fontId="0" fillId="0" borderId="1" xfId="0" applyNumberFormat="1" applyBorder="1" applyAlignment="1">
      <alignment horizontal="left"/>
    </xf>
    <xf numFmtId="14" fontId="0" fillId="2" borderId="2" xfId="0" applyNumberFormat="1" applyFill="1" applyBorder="1" applyAlignment="1">
      <alignment horizontal="center"/>
    </xf>
    <xf numFmtId="14" fontId="0" fillId="2" borderId="3" xfId="0" applyNumberFormat="1" applyFill="1" applyBorder="1" applyAlignment="1">
      <alignment horizontal="center"/>
    </xf>
    <xf numFmtId="14" fontId="0" fillId="2" borderId="4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06/relationships/vbaProject" Target="vbaProject.bin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9</xdr:row>
      <xdr:rowOff>45720</xdr:rowOff>
    </xdr:from>
    <xdr:to>
      <xdr:col>0</xdr:col>
      <xdr:colOff>1493520</xdr:colOff>
      <xdr:row>9</xdr:row>
      <xdr:rowOff>160020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15240" y="2017395"/>
          <a:ext cx="1468755" cy="114300"/>
          <a:chOff x="14288" y="232662"/>
          <a:chExt cx="1476841" cy="110378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flipV="1">
            <a:off x="14288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144780</xdr:colOff>
      <xdr:row>9</xdr:row>
      <xdr:rowOff>45720</xdr:rowOff>
    </xdr:from>
    <xdr:to>
      <xdr:col>5</xdr:col>
      <xdr:colOff>899160</xdr:colOff>
      <xdr:row>9</xdr:row>
      <xdr:rowOff>160020</xdr:rowOff>
    </xdr:to>
    <xdr:grpSp>
      <xdr:nvGrpSpPr>
        <xdr:cNvPr id="6" name="Group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1630680" y="2017395"/>
          <a:ext cx="4411980" cy="114300"/>
          <a:chOff x="14288" y="232662"/>
          <a:chExt cx="1476841" cy="110378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 flipV="1">
            <a:off x="16787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60960</xdr:colOff>
      <xdr:row>9</xdr:row>
      <xdr:rowOff>53340</xdr:rowOff>
    </xdr:from>
    <xdr:to>
      <xdr:col>7</xdr:col>
      <xdr:colOff>853440</xdr:colOff>
      <xdr:row>9</xdr:row>
      <xdr:rowOff>167640</xdr:rowOff>
    </xdr:to>
    <xdr:grpSp>
      <xdr:nvGrpSpPr>
        <xdr:cNvPr id="10" name="Group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118860" y="2025015"/>
          <a:ext cx="1783080" cy="114300"/>
          <a:chOff x="14288" y="232662"/>
          <a:chExt cx="1476841" cy="110378"/>
        </a:xfrm>
      </xdr:grpSpPr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 flipV="1">
            <a:off x="20493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38100</xdr:colOff>
      <xdr:row>9</xdr:row>
      <xdr:rowOff>53340</xdr:rowOff>
    </xdr:from>
    <xdr:to>
      <xdr:col>8</xdr:col>
      <xdr:colOff>739140</xdr:colOff>
      <xdr:row>9</xdr:row>
      <xdr:rowOff>167640</xdr:rowOff>
    </xdr:to>
    <xdr:grpSp>
      <xdr:nvGrpSpPr>
        <xdr:cNvPr id="14" name="Group 1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>
          <a:grpSpLocks/>
        </xdr:cNvGrpSpPr>
      </xdr:nvGrpSpPr>
      <xdr:grpSpPr bwMode="auto">
        <a:xfrm>
          <a:off x="7972425" y="2025015"/>
          <a:ext cx="701040" cy="114300"/>
          <a:chOff x="14288" y="232662"/>
          <a:chExt cx="1476841" cy="110378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/>
        </xdr:nvCxnSpPr>
        <xdr:spPr>
          <a:xfrm flipV="1">
            <a:off x="14288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38100</xdr:colOff>
      <xdr:row>9</xdr:row>
      <xdr:rowOff>53340</xdr:rowOff>
    </xdr:from>
    <xdr:to>
      <xdr:col>10</xdr:col>
      <xdr:colOff>754380</xdr:colOff>
      <xdr:row>9</xdr:row>
      <xdr:rowOff>167640</xdr:rowOff>
    </xdr:to>
    <xdr:grpSp>
      <xdr:nvGrpSpPr>
        <xdr:cNvPr id="18" name="Group 2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pSpPr>
          <a:grpSpLocks/>
        </xdr:cNvGrpSpPr>
      </xdr:nvGrpSpPr>
      <xdr:grpSpPr bwMode="auto">
        <a:xfrm>
          <a:off x="8801100" y="2025015"/>
          <a:ext cx="1535430" cy="114300"/>
          <a:chOff x="14288" y="232662"/>
          <a:chExt cx="1476841" cy="110378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 flipV="1">
            <a:off x="21527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16</xdr:row>
      <xdr:rowOff>45721</xdr:rowOff>
    </xdr:from>
    <xdr:to>
      <xdr:col>5</xdr:col>
      <xdr:colOff>38100</xdr:colOff>
      <xdr:row>16</xdr:row>
      <xdr:rowOff>161925</xdr:rowOff>
    </xdr:to>
    <xdr:grpSp>
      <xdr:nvGrpSpPr>
        <xdr:cNvPr id="2" name="Group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15241" y="3318857"/>
          <a:ext cx="3702973" cy="116204"/>
          <a:chOff x="14288" y="232662"/>
          <a:chExt cx="1476841" cy="110378"/>
        </a:xfrm>
      </xdr:grpSpPr>
      <xdr:cxnSp macro="">
        <xdr:nvCxnSpPr>
          <xdr:cNvPr id="3" name="Straight Connector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 flipV="1">
            <a:off x="14288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144780</xdr:colOff>
      <xdr:row>16</xdr:row>
      <xdr:rowOff>45720</xdr:rowOff>
    </xdr:from>
    <xdr:to>
      <xdr:col>10</xdr:col>
      <xdr:colOff>899160</xdr:colOff>
      <xdr:row>16</xdr:row>
      <xdr:rowOff>160020</xdr:rowOff>
    </xdr:to>
    <xdr:grpSp>
      <xdr:nvGrpSpPr>
        <xdr:cNvPr id="6" name="Group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859530" y="3318856"/>
          <a:ext cx="4425835" cy="114300"/>
          <a:chOff x="14288" y="232662"/>
          <a:chExt cx="1476841" cy="110378"/>
        </a:xfrm>
      </xdr:grpSpPr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16787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60960</xdr:colOff>
      <xdr:row>16</xdr:row>
      <xdr:rowOff>53340</xdr:rowOff>
    </xdr:from>
    <xdr:to>
      <xdr:col>12</xdr:col>
      <xdr:colOff>853440</xdr:colOff>
      <xdr:row>16</xdr:row>
      <xdr:rowOff>167640</xdr:rowOff>
    </xdr:to>
    <xdr:grpSp>
      <xdr:nvGrpSpPr>
        <xdr:cNvPr id="10" name="Group 1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>
          <a:grpSpLocks/>
        </xdr:cNvGrpSpPr>
      </xdr:nvGrpSpPr>
      <xdr:grpSpPr bwMode="auto">
        <a:xfrm>
          <a:off x="8365028" y="3326476"/>
          <a:ext cx="1779617" cy="114300"/>
          <a:chOff x="14288" y="232662"/>
          <a:chExt cx="1476841" cy="110378"/>
        </a:xfrm>
      </xdr:grpSpPr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 flipV="1">
            <a:off x="20493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13</xdr:col>
      <xdr:colOff>38100</xdr:colOff>
      <xdr:row>16</xdr:row>
      <xdr:rowOff>53340</xdr:rowOff>
    </xdr:from>
    <xdr:to>
      <xdr:col>13</xdr:col>
      <xdr:colOff>739140</xdr:colOff>
      <xdr:row>16</xdr:row>
      <xdr:rowOff>167640</xdr:rowOff>
    </xdr:to>
    <xdr:grpSp>
      <xdr:nvGrpSpPr>
        <xdr:cNvPr id="14" name="Group 1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>
          <a:grpSpLocks/>
        </xdr:cNvGrpSpPr>
      </xdr:nvGrpSpPr>
      <xdr:grpSpPr bwMode="auto">
        <a:xfrm>
          <a:off x="10212532" y="3326476"/>
          <a:ext cx="701040" cy="114300"/>
          <a:chOff x="14288" y="232662"/>
          <a:chExt cx="1476841" cy="110378"/>
        </a:xfrm>
      </xdr:grpSpPr>
      <xdr:cxnSp macro="">
        <xdr:nvCxnSpPr>
          <xdr:cNvPr id="15" name="Straight Connector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 flipV="1">
            <a:off x="14288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Straight Connector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Straight Connector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38100</xdr:colOff>
      <xdr:row>16</xdr:row>
      <xdr:rowOff>53340</xdr:rowOff>
    </xdr:from>
    <xdr:to>
      <xdr:col>15</xdr:col>
      <xdr:colOff>754380</xdr:colOff>
      <xdr:row>16</xdr:row>
      <xdr:rowOff>167640</xdr:rowOff>
    </xdr:to>
    <xdr:grpSp>
      <xdr:nvGrpSpPr>
        <xdr:cNvPr id="18" name="Group 2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>
          <a:grpSpLocks/>
        </xdr:cNvGrpSpPr>
      </xdr:nvGrpSpPr>
      <xdr:grpSpPr bwMode="auto">
        <a:xfrm>
          <a:off x="11043805" y="3326476"/>
          <a:ext cx="1538893" cy="114300"/>
          <a:chOff x="14288" y="232662"/>
          <a:chExt cx="1476841" cy="110378"/>
        </a:xfrm>
      </xdr:grpSpPr>
      <xdr:cxnSp macro="">
        <xdr:nvCxnSpPr>
          <xdr:cNvPr id="19" name="Straight Connector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 flipV="1">
            <a:off x="21527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Straight Connector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CxnSpPr/>
        </xdr:nvCxnSpPr>
        <xdr:spPr>
          <a:xfrm flipV="1">
            <a:off x="1491129" y="232662"/>
            <a:ext cx="0" cy="110378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14288" y="232662"/>
            <a:ext cx="1476841" cy="7359"/>
          </a:xfrm>
          <a:prstGeom prst="line">
            <a:avLst/>
          </a:prstGeom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962025</xdr:colOff>
          <xdr:row>5</xdr:row>
          <xdr:rowOff>171450</xdr:rowOff>
        </xdr:from>
        <xdr:to>
          <xdr:col>14</xdr:col>
          <xdr:colOff>400050</xdr:colOff>
          <xdr:row>7</xdr:row>
          <xdr:rowOff>38100</xdr:rowOff>
        </xdr:to>
        <xdr:sp macro="" textlink="">
          <xdr:nvSpPr>
            <xdr:cNvPr id="2058" name="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Add 5 more executive positions.</a:t>
              </a:r>
            </a:p>
          </xdr:txBody>
        </xdr:sp>
        <xdr:clientData fPrintsWithSheet="0"/>
      </xdr:twoCellAnchor>
    </mc:Choice>
    <mc:Fallback/>
  </mc:AlternateContent>
  <xdr:twoCellAnchor>
    <xdr:from>
      <xdr:col>0</xdr:col>
      <xdr:colOff>54430</xdr:colOff>
      <xdr:row>0</xdr:row>
      <xdr:rowOff>36287</xdr:rowOff>
    </xdr:from>
    <xdr:to>
      <xdr:col>13</xdr:col>
      <xdr:colOff>119743</xdr:colOff>
      <xdr:row>5</xdr:row>
      <xdr:rowOff>54430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54430" y="36287"/>
          <a:ext cx="10515599" cy="9434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</a:t>
          </a:r>
          <a:r>
            <a:rPr lang="en-US" sz="1100"/>
            <a:t>: This schedule is presented as a sample only. The schedule</a:t>
          </a:r>
          <a:r>
            <a:rPr lang="en-US" sz="1100" baseline="0"/>
            <a:t> </a:t>
          </a:r>
          <a:r>
            <a:rPr lang="en-US" sz="1100"/>
            <a:t>should be customized as appropriate to best reflect the compensation structure of  the individual engineering consultant. For example, it may be desirable, for disclosure</a:t>
          </a:r>
          <a:r>
            <a:rPr lang="en-US" sz="1100" baseline="0"/>
            <a:t> </a:t>
          </a:r>
          <a:r>
            <a:rPr lang="en-US" sz="1100"/>
            <a:t>purposes, to add columns to provide specific details about the components of other compensation, and/or various types of unallowable activities. Before completing any type of compensation review</a:t>
          </a:r>
          <a:r>
            <a:rPr lang="en-US" sz="1100" baseline="0"/>
            <a:t> using the NCM, it is essential to understand the requirements of FAR 31.205-6 and related FAR Cost Principles. Accordingly, users should consult the Instructions and Q&amp;A that accompany the NCM, as well as Chapter 7 of the AASHTO Uniform Audit &amp; Accounting Guide.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6" tint="0.39997558519241921"/>
  </sheetPr>
  <dimension ref="A2:K39"/>
  <sheetViews>
    <sheetView showGridLines="0" zoomScaleNormal="100" workbookViewId="0">
      <selection activeCell="A12" sqref="A12"/>
    </sheetView>
  </sheetViews>
  <sheetFormatPr defaultRowHeight="15" x14ac:dyDescent="0.25"/>
  <cols>
    <col min="1" max="1" width="22.28515625" bestFit="1" customWidth="1"/>
    <col min="2" max="6" width="13.7109375" customWidth="1"/>
    <col min="7" max="7" width="14.85546875" customWidth="1"/>
    <col min="8" max="8" width="13.28515625" customWidth="1"/>
    <col min="9" max="9" width="12.42578125" customWidth="1"/>
    <col min="10" max="10" width="12.28515625" customWidth="1"/>
    <col min="11" max="11" width="11.5703125" customWidth="1"/>
  </cols>
  <sheetData>
    <row r="2" spans="1:11" ht="21" x14ac:dyDescent="0.3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9.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 x14ac:dyDescent="0.3">
      <c r="A4" s="26" t="s">
        <v>1</v>
      </c>
      <c r="B4" s="26"/>
      <c r="C4" s="27"/>
      <c r="D4" s="32" t="s">
        <v>2</v>
      </c>
      <c r="E4" s="33"/>
      <c r="F4" s="34"/>
    </row>
    <row r="5" spans="1:11" ht="15.75" thickBot="1" x14ac:dyDescent="0.3">
      <c r="A5" s="35" t="s">
        <v>3</v>
      </c>
      <c r="B5" s="35"/>
      <c r="C5" s="36"/>
      <c r="D5" s="28">
        <v>41044</v>
      </c>
      <c r="E5" s="29"/>
      <c r="F5" s="30"/>
    </row>
    <row r="6" spans="1:11" ht="15.75" thickBot="1" x14ac:dyDescent="0.3">
      <c r="A6" s="26" t="s">
        <v>4</v>
      </c>
      <c r="B6" s="26"/>
      <c r="C6" s="27"/>
      <c r="D6" s="28">
        <v>40908</v>
      </c>
      <c r="E6" s="29"/>
      <c r="F6" s="30"/>
    </row>
    <row r="7" spans="1:11" ht="15.75" thickBot="1" x14ac:dyDescent="0.3">
      <c r="A7" s="26" t="s">
        <v>5</v>
      </c>
      <c r="B7" s="26"/>
      <c r="C7" s="27"/>
      <c r="D7" s="37">
        <v>8250000</v>
      </c>
      <c r="E7" s="38"/>
      <c r="F7" s="39"/>
      <c r="G7" t="s">
        <v>6</v>
      </c>
    </row>
    <row r="8" spans="1:11" ht="22.15" customHeight="1" x14ac:dyDescent="0.25"/>
    <row r="9" spans="1:11" x14ac:dyDescent="0.25">
      <c r="A9" s="2" t="s">
        <v>7</v>
      </c>
      <c r="B9" s="40" t="s">
        <v>8</v>
      </c>
      <c r="C9" s="40"/>
      <c r="D9" s="40"/>
      <c r="E9" s="40"/>
      <c r="F9" s="40"/>
      <c r="G9" s="40" t="s">
        <v>9</v>
      </c>
      <c r="H9" s="40"/>
      <c r="I9" s="2" t="s">
        <v>10</v>
      </c>
      <c r="J9" s="40" t="s">
        <v>11</v>
      </c>
      <c r="K9" s="40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66.599999999999994" customHeight="1" x14ac:dyDescent="0.25">
      <c r="A11" s="4" t="s">
        <v>12</v>
      </c>
      <c r="B11" s="4" t="s">
        <v>13</v>
      </c>
      <c r="C11" s="4" t="s">
        <v>14</v>
      </c>
      <c r="D11" s="4" t="s">
        <v>15</v>
      </c>
      <c r="E11" s="4" t="s">
        <v>16</v>
      </c>
      <c r="F11" s="4" t="s">
        <v>17</v>
      </c>
      <c r="G11" s="5" t="s">
        <v>18</v>
      </c>
      <c r="H11" s="4" t="s">
        <v>19</v>
      </c>
      <c r="I11" s="4" t="s">
        <v>20</v>
      </c>
      <c r="J11" s="4" t="s">
        <v>21</v>
      </c>
      <c r="K11" s="4" t="s">
        <v>22</v>
      </c>
    </row>
    <row r="12" spans="1:11" x14ac:dyDescent="0.25">
      <c r="A12" t="s">
        <v>23</v>
      </c>
      <c r="B12" s="6">
        <v>255000</v>
      </c>
      <c r="C12" s="6">
        <v>55000</v>
      </c>
      <c r="D12" s="6">
        <v>32000</v>
      </c>
      <c r="E12" s="6">
        <v>23000</v>
      </c>
      <c r="F12" s="7">
        <f t="shared" ref="F12:F17" si="0">SUM(B12:E12)</f>
        <v>365000</v>
      </c>
      <c r="G12" s="6">
        <v>-18500</v>
      </c>
      <c r="H12" s="7">
        <f t="shared" ref="H12:H17" si="1">SUM(F12:G12)</f>
        <v>346500</v>
      </c>
      <c r="I12" s="7">
        <v>343720.81560807145</v>
      </c>
      <c r="J12" s="7">
        <f t="shared" ref="J12:J17" si="2">IF(H12&gt;I12,I12-H12,0)</f>
        <v>-2779.1843919285457</v>
      </c>
      <c r="K12" s="7">
        <f t="shared" ref="K12:K17" si="3">J12+G12</f>
        <v>-21279.184391928546</v>
      </c>
    </row>
    <row r="13" spans="1:11" x14ac:dyDescent="0.25">
      <c r="A13" t="s">
        <v>24</v>
      </c>
      <c r="B13" s="8">
        <v>204000</v>
      </c>
      <c r="C13" s="8">
        <v>22000</v>
      </c>
      <c r="D13" s="8">
        <v>18000</v>
      </c>
      <c r="E13" s="8">
        <v>28000</v>
      </c>
      <c r="F13" s="9">
        <f t="shared" si="0"/>
        <v>272000</v>
      </c>
      <c r="G13" s="8">
        <v>-17500</v>
      </c>
      <c r="H13" s="9">
        <f t="shared" si="1"/>
        <v>254500</v>
      </c>
      <c r="I13" s="9">
        <v>200695.20852977835</v>
      </c>
      <c r="J13" s="9">
        <f t="shared" si="2"/>
        <v>-53804.791470221651</v>
      </c>
      <c r="K13" s="9">
        <f t="shared" si="3"/>
        <v>-71304.791470221651</v>
      </c>
    </row>
    <row r="14" spans="1:11" x14ac:dyDescent="0.25">
      <c r="A14" t="s">
        <v>25</v>
      </c>
      <c r="B14" s="8">
        <v>195840</v>
      </c>
      <c r="C14" s="8">
        <v>29376</v>
      </c>
      <c r="D14" s="8">
        <v>17000</v>
      </c>
      <c r="E14" s="8">
        <v>2584</v>
      </c>
      <c r="F14" s="9">
        <f t="shared" si="0"/>
        <v>244800</v>
      </c>
      <c r="G14" s="8">
        <v>-10500</v>
      </c>
      <c r="H14" s="9">
        <f t="shared" si="1"/>
        <v>234300</v>
      </c>
      <c r="I14" s="9">
        <v>227273.21974563019</v>
      </c>
      <c r="J14" s="9">
        <f t="shared" si="2"/>
        <v>-7026.7802543698053</v>
      </c>
      <c r="K14" s="9">
        <f t="shared" si="3"/>
        <v>-17526.780254369805</v>
      </c>
    </row>
    <row r="15" spans="1:11" x14ac:dyDescent="0.25">
      <c r="A15" t="s">
        <v>26</v>
      </c>
      <c r="B15" s="8">
        <v>146250</v>
      </c>
      <c r="C15" s="8">
        <v>35100</v>
      </c>
      <c r="D15" s="8">
        <v>12000</v>
      </c>
      <c r="E15" s="8">
        <v>1650</v>
      </c>
      <c r="F15" s="9">
        <f t="shared" si="0"/>
        <v>195000</v>
      </c>
      <c r="G15" s="8">
        <v>-7100</v>
      </c>
      <c r="H15" s="9">
        <f t="shared" si="1"/>
        <v>187900</v>
      </c>
      <c r="I15" s="9">
        <v>197339.95982781769</v>
      </c>
      <c r="J15" s="9">
        <f t="shared" si="2"/>
        <v>0</v>
      </c>
      <c r="K15" s="9">
        <f t="shared" si="3"/>
        <v>-7100</v>
      </c>
    </row>
    <row r="16" spans="1:11" x14ac:dyDescent="0.25">
      <c r="A16" t="s">
        <v>26</v>
      </c>
      <c r="B16" s="8">
        <v>146250</v>
      </c>
      <c r="C16" s="8">
        <v>38500</v>
      </c>
      <c r="D16" s="8">
        <v>9000</v>
      </c>
      <c r="E16" s="8">
        <v>1250</v>
      </c>
      <c r="F16" s="9">
        <f t="shared" si="0"/>
        <v>195000</v>
      </c>
      <c r="G16" s="8">
        <v>-7100</v>
      </c>
      <c r="H16" s="9">
        <f t="shared" si="1"/>
        <v>187900</v>
      </c>
      <c r="I16" s="9">
        <v>197339.95982781769</v>
      </c>
      <c r="J16" s="9">
        <f t="shared" si="2"/>
        <v>0</v>
      </c>
      <c r="K16" s="9">
        <f t="shared" si="3"/>
        <v>-7100</v>
      </c>
    </row>
    <row r="17" spans="1:11" ht="17.25" x14ac:dyDescent="0.4">
      <c r="A17" t="s">
        <v>27</v>
      </c>
      <c r="B17" s="10">
        <v>165000</v>
      </c>
      <c r="C17" s="10">
        <v>8000</v>
      </c>
      <c r="D17" s="10">
        <v>10000</v>
      </c>
      <c r="E17" s="10">
        <v>5000</v>
      </c>
      <c r="F17" s="11">
        <f t="shared" si="0"/>
        <v>188000</v>
      </c>
      <c r="G17" s="10">
        <v>-8500</v>
      </c>
      <c r="H17" s="11">
        <f t="shared" si="1"/>
        <v>179500</v>
      </c>
      <c r="I17" s="11">
        <v>120462.53421539534</v>
      </c>
      <c r="J17" s="11">
        <f t="shared" si="2"/>
        <v>-59037.465784604661</v>
      </c>
      <c r="K17" s="11">
        <f t="shared" si="3"/>
        <v>-67537.465784604661</v>
      </c>
    </row>
    <row r="18" spans="1:11" ht="17.25" x14ac:dyDescent="0.4">
      <c r="A18" t="s">
        <v>28</v>
      </c>
      <c r="B18" s="12">
        <f t="shared" ref="B18:K18" si="4">SUM(B12:B17)</f>
        <v>1112340</v>
      </c>
      <c r="C18" s="12">
        <f t="shared" si="4"/>
        <v>187976</v>
      </c>
      <c r="D18" s="12">
        <f t="shared" si="4"/>
        <v>98000</v>
      </c>
      <c r="E18" s="12">
        <f t="shared" si="4"/>
        <v>61484</v>
      </c>
      <c r="F18" s="12">
        <f t="shared" si="4"/>
        <v>1459800</v>
      </c>
      <c r="G18" s="12">
        <f t="shared" si="4"/>
        <v>-69200</v>
      </c>
      <c r="H18" s="12">
        <f t="shared" si="4"/>
        <v>1390600</v>
      </c>
      <c r="I18" s="12">
        <f t="shared" si="4"/>
        <v>1286831.6977545107</v>
      </c>
      <c r="J18" s="12">
        <f t="shared" si="4"/>
        <v>-122648.22190112466</v>
      </c>
      <c r="K18" s="12">
        <f t="shared" si="4"/>
        <v>-191848.22190112466</v>
      </c>
    </row>
    <row r="21" spans="1:11" x14ac:dyDescent="0.25">
      <c r="A21" s="13" t="s">
        <v>29</v>
      </c>
    </row>
    <row r="23" spans="1:11" x14ac:dyDescent="0.25">
      <c r="B23" s="14"/>
      <c r="C23" s="14"/>
      <c r="D23" s="14"/>
    </row>
    <row r="24" spans="1:11" x14ac:dyDescent="0.25">
      <c r="B24" s="14"/>
      <c r="C24" s="14"/>
      <c r="D24" s="14"/>
    </row>
    <row r="25" spans="1:11" x14ac:dyDescent="0.25">
      <c r="B25" s="15"/>
      <c r="C25" s="15"/>
      <c r="D25" s="15"/>
    </row>
    <row r="26" spans="1:11" x14ac:dyDescent="0.25">
      <c r="B26" s="16" t="s">
        <v>30</v>
      </c>
    </row>
    <row r="29" spans="1:11" x14ac:dyDescent="0.25">
      <c r="B29" s="14"/>
      <c r="C29" s="14"/>
      <c r="D29" s="14"/>
    </row>
    <row r="30" spans="1:11" x14ac:dyDescent="0.25">
      <c r="B30" s="14"/>
      <c r="C30" s="14"/>
      <c r="D30" s="14"/>
    </row>
    <row r="31" spans="1:11" x14ac:dyDescent="0.25">
      <c r="B31" s="15"/>
      <c r="C31" s="15"/>
      <c r="D31" s="15"/>
    </row>
    <row r="32" spans="1:11" x14ac:dyDescent="0.25">
      <c r="B32" t="s">
        <v>31</v>
      </c>
    </row>
    <row r="34" spans="1:4" x14ac:dyDescent="0.25">
      <c r="B34" s="14"/>
      <c r="C34" s="14"/>
      <c r="D34" s="14"/>
    </row>
    <row r="35" spans="1:4" x14ac:dyDescent="0.25">
      <c r="B35" s="14"/>
      <c r="C35" s="14"/>
      <c r="D35" s="14"/>
    </row>
    <row r="36" spans="1:4" x14ac:dyDescent="0.25">
      <c r="B36" s="15"/>
      <c r="C36" s="15"/>
      <c r="D36" s="15"/>
    </row>
    <row r="37" spans="1:4" x14ac:dyDescent="0.25">
      <c r="B37" t="s">
        <v>32</v>
      </c>
    </row>
    <row r="39" spans="1:4" x14ac:dyDescent="0.25">
      <c r="A39" t="s">
        <v>33</v>
      </c>
    </row>
  </sheetData>
  <mergeCells count="12">
    <mergeCell ref="A7:C7"/>
    <mergeCell ref="D7:F7"/>
    <mergeCell ref="B9:F9"/>
    <mergeCell ref="G9:H9"/>
    <mergeCell ref="J9:K9"/>
    <mergeCell ref="A6:C6"/>
    <mergeCell ref="D6:F6"/>
    <mergeCell ref="A2:K2"/>
    <mergeCell ref="A4:C4"/>
    <mergeCell ref="D4:F4"/>
    <mergeCell ref="A5:C5"/>
    <mergeCell ref="D5:F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6" tint="0.39997558519241921"/>
    <pageSetUpPr fitToPage="1"/>
  </sheetPr>
  <dimension ref="A7:P55"/>
  <sheetViews>
    <sheetView showGridLines="0" tabSelected="1" zoomScale="110" zoomScaleNormal="110" workbookViewId="0">
      <selection activeCell="R18" sqref="R18"/>
    </sheetView>
  </sheetViews>
  <sheetFormatPr defaultRowHeight="15" x14ac:dyDescent="0.25"/>
  <cols>
    <col min="1" max="1" width="26.28515625" customWidth="1"/>
    <col min="2" max="2" width="0.7109375" style="21" customWidth="1"/>
    <col min="3" max="3" width="19.7109375" customWidth="1"/>
    <col min="4" max="4" width="0.7109375" style="21" customWidth="1"/>
    <col min="5" max="5" width="7.7109375" customWidth="1"/>
    <col min="6" max="6" width="0.5703125" style="21" customWidth="1"/>
    <col min="7" max="11" width="13.7109375" customWidth="1"/>
    <col min="12" max="12" width="14.85546875" customWidth="1"/>
    <col min="13" max="13" width="13.28515625" customWidth="1"/>
    <col min="14" max="14" width="12.42578125" customWidth="1"/>
    <col min="15" max="15" width="12.28515625" customWidth="1"/>
    <col min="16" max="16" width="11.5703125" customWidth="1"/>
  </cols>
  <sheetData>
    <row r="7" spans="1:16" x14ac:dyDescent="0.25">
      <c r="A7" s="18" t="s">
        <v>37</v>
      </c>
      <c r="B7" s="20"/>
      <c r="C7" s="18"/>
      <c r="D7" s="20"/>
      <c r="E7" s="18"/>
      <c r="F7" s="20"/>
    </row>
    <row r="8" spans="1:16" ht="9.6" customHeight="1" x14ac:dyDescent="0.25"/>
    <row r="9" spans="1:16" ht="25.15" customHeight="1" x14ac:dyDescent="0.35">
      <c r="A9" s="31" t="s">
        <v>39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9.5" thickBot="1" x14ac:dyDescent="0.35">
      <c r="A10" s="1"/>
      <c r="B10" s="22"/>
      <c r="C10" s="1"/>
      <c r="D10" s="22"/>
      <c r="E10" s="1"/>
      <c r="F10" s="22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26" t="s">
        <v>1</v>
      </c>
      <c r="B11" s="26"/>
      <c r="C11" s="26"/>
      <c r="D11" s="26"/>
      <c r="E11" s="26"/>
      <c r="F11" s="26"/>
      <c r="G11" s="26"/>
      <c r="H11" s="27"/>
      <c r="I11" s="32" t="s">
        <v>2</v>
      </c>
      <c r="J11" s="33"/>
      <c r="K11" s="34"/>
    </row>
    <row r="12" spans="1:16" ht="15.75" thickBot="1" x14ac:dyDescent="0.3">
      <c r="A12" s="35" t="s">
        <v>3</v>
      </c>
      <c r="B12" s="35"/>
      <c r="C12" s="35"/>
      <c r="D12" s="35"/>
      <c r="E12" s="35"/>
      <c r="F12" s="35"/>
      <c r="G12" s="35"/>
      <c r="H12" s="36"/>
      <c r="I12" s="28">
        <v>44231</v>
      </c>
      <c r="J12" s="29"/>
      <c r="K12" s="30"/>
    </row>
    <row r="13" spans="1:16" ht="15.75" thickBot="1" x14ac:dyDescent="0.3">
      <c r="A13" s="26" t="s">
        <v>4</v>
      </c>
      <c r="B13" s="26"/>
      <c r="C13" s="26"/>
      <c r="D13" s="26"/>
      <c r="E13" s="26"/>
      <c r="F13" s="26"/>
      <c r="G13" s="26"/>
      <c r="H13" s="27"/>
      <c r="I13" s="28">
        <v>44196</v>
      </c>
      <c r="J13" s="29"/>
      <c r="K13" s="30"/>
    </row>
    <row r="14" spans="1:16" ht="15.75" thickBot="1" x14ac:dyDescent="0.3">
      <c r="A14" s="26" t="s">
        <v>34</v>
      </c>
      <c r="B14" s="26"/>
      <c r="C14" s="26"/>
      <c r="D14" s="26"/>
      <c r="E14" s="26"/>
      <c r="F14" s="26"/>
      <c r="G14" s="26"/>
      <c r="H14" s="27"/>
      <c r="I14" s="37">
        <v>10500000</v>
      </c>
      <c r="J14" s="38"/>
      <c r="K14" s="39"/>
    </row>
    <row r="15" spans="1:16" ht="22.15" customHeight="1" x14ac:dyDescent="0.25"/>
    <row r="16" spans="1:16" x14ac:dyDescent="0.25">
      <c r="A16" s="3" t="s">
        <v>7</v>
      </c>
      <c r="B16" s="23"/>
      <c r="C16" s="19"/>
      <c r="D16" s="23"/>
      <c r="E16" s="19"/>
      <c r="F16" s="23"/>
      <c r="G16" s="40" t="s">
        <v>8</v>
      </c>
      <c r="H16" s="40"/>
      <c r="I16" s="40"/>
      <c r="J16" s="40"/>
      <c r="K16" s="40"/>
      <c r="L16" s="40" t="s">
        <v>9</v>
      </c>
      <c r="M16" s="40"/>
      <c r="N16" s="3" t="s">
        <v>10</v>
      </c>
      <c r="O16" s="40" t="s">
        <v>11</v>
      </c>
      <c r="P16" s="40"/>
    </row>
    <row r="17" spans="1:16" x14ac:dyDescent="0.25">
      <c r="A17" s="3"/>
      <c r="B17" s="23"/>
      <c r="C17" s="19"/>
      <c r="D17" s="23"/>
      <c r="E17" s="19"/>
      <c r="F17" s="2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77.45" customHeight="1" x14ac:dyDescent="0.25">
      <c r="A18" s="4" t="s">
        <v>12</v>
      </c>
      <c r="B18" s="24"/>
      <c r="C18" s="4" t="s">
        <v>35</v>
      </c>
      <c r="D18" s="24"/>
      <c r="E18" s="4" t="s">
        <v>36</v>
      </c>
      <c r="F18" s="24"/>
      <c r="G18" s="4" t="s">
        <v>13</v>
      </c>
      <c r="H18" s="4" t="s">
        <v>14</v>
      </c>
      <c r="I18" s="4" t="s">
        <v>15</v>
      </c>
      <c r="J18" s="4" t="s">
        <v>16</v>
      </c>
      <c r="K18" s="4" t="s">
        <v>17</v>
      </c>
      <c r="L18" s="5" t="s">
        <v>18</v>
      </c>
      <c r="M18" s="4" t="s">
        <v>19</v>
      </c>
      <c r="N18" s="4" t="s">
        <v>38</v>
      </c>
      <c r="O18" s="4" t="s">
        <v>21</v>
      </c>
      <c r="P18" s="4" t="s">
        <v>22</v>
      </c>
    </row>
    <row r="19" spans="1:16" x14ac:dyDescent="0.25">
      <c r="A19" s="17" t="s">
        <v>40</v>
      </c>
      <c r="C19" s="17" t="s">
        <v>42</v>
      </c>
      <c r="E19" s="17" t="s">
        <v>46</v>
      </c>
      <c r="G19" s="6">
        <v>300000</v>
      </c>
      <c r="H19" s="6">
        <v>10000</v>
      </c>
      <c r="I19" s="6">
        <v>0</v>
      </c>
      <c r="J19" s="6">
        <v>22000</v>
      </c>
      <c r="K19" s="7">
        <f t="shared" ref="K19:K33" si="0">SUM(G19:J19)</f>
        <v>332000</v>
      </c>
      <c r="L19" s="6">
        <v>-22000</v>
      </c>
      <c r="M19" s="7">
        <f t="shared" ref="M19:M33" si="1">SUM(K19:L19)</f>
        <v>310000</v>
      </c>
      <c r="N19" s="6">
        <v>256823</v>
      </c>
      <c r="O19" s="7">
        <f t="shared" ref="O19:O33" si="2">IF(M19&gt;N19,N19-M19,0)</f>
        <v>-53177</v>
      </c>
      <c r="P19" s="7">
        <f>O19+L19</f>
        <v>-75177</v>
      </c>
    </row>
    <row r="20" spans="1:16" x14ac:dyDescent="0.25">
      <c r="A20" s="17" t="s">
        <v>24</v>
      </c>
      <c r="C20" s="17" t="s">
        <v>43</v>
      </c>
      <c r="E20" s="17" t="s">
        <v>46</v>
      </c>
      <c r="G20" s="8">
        <v>250000</v>
      </c>
      <c r="H20" s="8">
        <v>5000</v>
      </c>
      <c r="I20" s="8">
        <v>0</v>
      </c>
      <c r="J20" s="8">
        <v>10000</v>
      </c>
      <c r="K20" s="9">
        <f t="shared" si="0"/>
        <v>265000</v>
      </c>
      <c r="L20" s="8">
        <v>-15000</v>
      </c>
      <c r="M20" s="9">
        <f t="shared" si="1"/>
        <v>250000</v>
      </c>
      <c r="N20" s="8">
        <v>261343</v>
      </c>
      <c r="O20" s="9">
        <f t="shared" si="2"/>
        <v>0</v>
      </c>
      <c r="P20" s="9">
        <f t="shared" ref="P20:P33" si="3">O20+L20</f>
        <v>-15000</v>
      </c>
    </row>
    <row r="21" spans="1:16" x14ac:dyDescent="0.25">
      <c r="A21" s="17" t="s">
        <v>25</v>
      </c>
      <c r="C21" s="17" t="s">
        <v>44</v>
      </c>
      <c r="E21" s="17" t="s">
        <v>46</v>
      </c>
      <c r="G21" s="8">
        <v>225000</v>
      </c>
      <c r="H21" s="8">
        <v>5000</v>
      </c>
      <c r="I21" s="8">
        <v>0</v>
      </c>
      <c r="J21" s="8">
        <v>10000</v>
      </c>
      <c r="K21" s="9">
        <f t="shared" si="0"/>
        <v>240000</v>
      </c>
      <c r="L21" s="8">
        <v>-18000</v>
      </c>
      <c r="M21" s="9">
        <f t="shared" si="1"/>
        <v>222000</v>
      </c>
      <c r="N21" s="8">
        <v>274432</v>
      </c>
      <c r="O21" s="9">
        <f t="shared" si="2"/>
        <v>0</v>
      </c>
      <c r="P21" s="9">
        <f t="shared" si="3"/>
        <v>-18000</v>
      </c>
    </row>
    <row r="22" spans="1:16" x14ac:dyDescent="0.25">
      <c r="A22" s="17" t="s">
        <v>41</v>
      </c>
      <c r="C22" s="17" t="s">
        <v>45</v>
      </c>
      <c r="E22" s="17" t="s">
        <v>46</v>
      </c>
      <c r="G22" s="8">
        <v>170000</v>
      </c>
      <c r="H22" s="8">
        <v>5000</v>
      </c>
      <c r="I22" s="8">
        <v>0</v>
      </c>
      <c r="J22" s="8">
        <v>5000</v>
      </c>
      <c r="K22" s="9">
        <f t="shared" ref="K22:K25" si="4">SUM(G22:J22)</f>
        <v>180000</v>
      </c>
      <c r="L22" s="8">
        <v>-7000</v>
      </c>
      <c r="M22" s="9">
        <f t="shared" si="1"/>
        <v>173000</v>
      </c>
      <c r="N22" s="8">
        <v>140069</v>
      </c>
      <c r="O22" s="9">
        <f t="shared" si="2"/>
        <v>-32931</v>
      </c>
      <c r="P22" s="9">
        <f t="shared" si="3"/>
        <v>-39931</v>
      </c>
    </row>
    <row r="23" spans="1:16" x14ac:dyDescent="0.25">
      <c r="A23" s="17" t="s">
        <v>26</v>
      </c>
      <c r="C23" s="17" t="s">
        <v>47</v>
      </c>
      <c r="E23" s="17" t="s">
        <v>46</v>
      </c>
      <c r="G23" s="8">
        <v>150000</v>
      </c>
      <c r="H23" s="8">
        <v>25000</v>
      </c>
      <c r="I23" s="8">
        <v>0</v>
      </c>
      <c r="J23" s="8">
        <v>5000</v>
      </c>
      <c r="K23" s="9">
        <f t="shared" si="4"/>
        <v>180000</v>
      </c>
      <c r="L23" s="8">
        <v>0</v>
      </c>
      <c r="M23" s="9">
        <f t="shared" si="1"/>
        <v>180000</v>
      </c>
      <c r="N23" s="8">
        <v>244947</v>
      </c>
      <c r="O23" s="9">
        <f t="shared" si="2"/>
        <v>0</v>
      </c>
      <c r="P23" s="9">
        <f t="shared" si="3"/>
        <v>0</v>
      </c>
    </row>
    <row r="24" spans="1:16" x14ac:dyDescent="0.25">
      <c r="A24" s="17"/>
      <c r="C24" s="17"/>
      <c r="E24" s="17"/>
      <c r="G24" s="8">
        <v>0</v>
      </c>
      <c r="H24" s="8">
        <v>0</v>
      </c>
      <c r="I24" s="8">
        <v>0</v>
      </c>
      <c r="J24" s="8">
        <v>0</v>
      </c>
      <c r="K24" s="9">
        <f t="shared" si="4"/>
        <v>0</v>
      </c>
      <c r="L24" s="8">
        <v>0</v>
      </c>
      <c r="M24" s="9">
        <f t="shared" si="1"/>
        <v>0</v>
      </c>
      <c r="N24" s="8">
        <v>0</v>
      </c>
      <c r="O24" s="9">
        <f t="shared" si="2"/>
        <v>0</v>
      </c>
      <c r="P24" s="9">
        <f t="shared" si="3"/>
        <v>0</v>
      </c>
    </row>
    <row r="25" spans="1:16" x14ac:dyDescent="0.25">
      <c r="A25" s="17"/>
      <c r="C25" s="17"/>
      <c r="E25" s="17"/>
      <c r="G25" s="8">
        <v>0</v>
      </c>
      <c r="H25" s="8">
        <v>0</v>
      </c>
      <c r="I25" s="8">
        <v>0</v>
      </c>
      <c r="J25" s="8">
        <v>0</v>
      </c>
      <c r="K25" s="9">
        <f t="shared" si="4"/>
        <v>0</v>
      </c>
      <c r="L25" s="8">
        <v>0</v>
      </c>
      <c r="M25" s="9">
        <f t="shared" si="1"/>
        <v>0</v>
      </c>
      <c r="N25" s="8">
        <v>0</v>
      </c>
      <c r="O25" s="9">
        <f t="shared" si="2"/>
        <v>0</v>
      </c>
      <c r="P25" s="9">
        <f t="shared" si="3"/>
        <v>0</v>
      </c>
    </row>
    <row r="26" spans="1:16" x14ac:dyDescent="0.25">
      <c r="A26" s="17"/>
      <c r="C26" s="17"/>
      <c r="E26" s="17"/>
      <c r="G26" s="8">
        <v>0</v>
      </c>
      <c r="H26" s="8">
        <v>0</v>
      </c>
      <c r="I26" s="8">
        <v>0</v>
      </c>
      <c r="J26" s="8">
        <v>0</v>
      </c>
      <c r="K26" s="9">
        <f t="shared" si="0"/>
        <v>0</v>
      </c>
      <c r="L26" s="8">
        <v>0</v>
      </c>
      <c r="M26" s="9">
        <f t="shared" si="1"/>
        <v>0</v>
      </c>
      <c r="N26" s="8">
        <v>0</v>
      </c>
      <c r="O26" s="9">
        <f t="shared" si="2"/>
        <v>0</v>
      </c>
      <c r="P26" s="9">
        <f t="shared" si="3"/>
        <v>0</v>
      </c>
    </row>
    <row r="27" spans="1:16" x14ac:dyDescent="0.25">
      <c r="A27" s="17"/>
      <c r="C27" s="17"/>
      <c r="E27" s="17"/>
      <c r="G27" s="8">
        <v>0</v>
      </c>
      <c r="H27" s="8">
        <v>0</v>
      </c>
      <c r="I27" s="8">
        <v>0</v>
      </c>
      <c r="J27" s="8">
        <v>0</v>
      </c>
      <c r="K27" s="9">
        <f t="shared" si="0"/>
        <v>0</v>
      </c>
      <c r="L27" s="8">
        <v>0</v>
      </c>
      <c r="M27" s="9">
        <f t="shared" si="1"/>
        <v>0</v>
      </c>
      <c r="N27" s="8">
        <v>0</v>
      </c>
      <c r="O27" s="9">
        <f t="shared" si="2"/>
        <v>0</v>
      </c>
      <c r="P27" s="9">
        <f t="shared" si="3"/>
        <v>0</v>
      </c>
    </row>
    <row r="28" spans="1:16" x14ac:dyDescent="0.25">
      <c r="A28" s="17"/>
      <c r="C28" s="17"/>
      <c r="E28" s="17"/>
      <c r="G28" s="8">
        <v>0</v>
      </c>
      <c r="H28" s="8">
        <v>0</v>
      </c>
      <c r="I28" s="8">
        <v>0</v>
      </c>
      <c r="J28" s="8">
        <v>0</v>
      </c>
      <c r="K28" s="9">
        <f t="shared" ref="K28:K32" si="5">SUM(G28:J28)</f>
        <v>0</v>
      </c>
      <c r="L28" s="8">
        <v>0</v>
      </c>
      <c r="M28" s="9">
        <f t="shared" ref="M28:M32" si="6">SUM(K28:L28)</f>
        <v>0</v>
      </c>
      <c r="N28" s="8">
        <v>0</v>
      </c>
      <c r="O28" s="9">
        <f t="shared" ref="O28:O32" si="7">IF(M28&gt;N28,N28-M28,0)</f>
        <v>0</v>
      </c>
      <c r="P28" s="9">
        <f t="shared" si="3"/>
        <v>0</v>
      </c>
    </row>
    <row r="29" spans="1:16" x14ac:dyDescent="0.25">
      <c r="A29" s="17"/>
      <c r="C29" s="17"/>
      <c r="E29" s="17"/>
      <c r="G29" s="8">
        <v>0</v>
      </c>
      <c r="H29" s="8">
        <v>0</v>
      </c>
      <c r="I29" s="8">
        <v>0</v>
      </c>
      <c r="J29" s="8">
        <v>0</v>
      </c>
      <c r="K29" s="9">
        <f t="shared" si="5"/>
        <v>0</v>
      </c>
      <c r="L29" s="8">
        <v>0</v>
      </c>
      <c r="M29" s="9">
        <f t="shared" si="6"/>
        <v>0</v>
      </c>
      <c r="N29" s="8">
        <v>0</v>
      </c>
      <c r="O29" s="9">
        <f t="shared" si="7"/>
        <v>0</v>
      </c>
      <c r="P29" s="9">
        <f t="shared" si="3"/>
        <v>0</v>
      </c>
    </row>
    <row r="30" spans="1:16" x14ac:dyDescent="0.25">
      <c r="A30" s="17"/>
      <c r="C30" s="17"/>
      <c r="E30" s="17"/>
      <c r="G30" s="8">
        <v>0</v>
      </c>
      <c r="H30" s="8">
        <v>0</v>
      </c>
      <c r="I30" s="8">
        <v>0</v>
      </c>
      <c r="J30" s="8">
        <v>0</v>
      </c>
      <c r="K30" s="9">
        <f t="shared" si="5"/>
        <v>0</v>
      </c>
      <c r="L30" s="8">
        <v>0</v>
      </c>
      <c r="M30" s="9">
        <f t="shared" si="6"/>
        <v>0</v>
      </c>
      <c r="N30" s="8">
        <v>0</v>
      </c>
      <c r="O30" s="9">
        <f t="shared" si="7"/>
        <v>0</v>
      </c>
      <c r="P30" s="9">
        <f t="shared" si="3"/>
        <v>0</v>
      </c>
    </row>
    <row r="31" spans="1:16" x14ac:dyDescent="0.25">
      <c r="A31" s="17"/>
      <c r="C31" s="17"/>
      <c r="E31" s="17"/>
      <c r="G31" s="8">
        <v>0</v>
      </c>
      <c r="H31" s="8">
        <v>0</v>
      </c>
      <c r="I31" s="8">
        <v>0</v>
      </c>
      <c r="J31" s="8">
        <v>0</v>
      </c>
      <c r="K31" s="9">
        <f t="shared" si="5"/>
        <v>0</v>
      </c>
      <c r="L31" s="8">
        <v>0</v>
      </c>
      <c r="M31" s="9">
        <f t="shared" si="6"/>
        <v>0</v>
      </c>
      <c r="N31" s="8">
        <v>0</v>
      </c>
      <c r="O31" s="9">
        <f t="shared" si="7"/>
        <v>0</v>
      </c>
      <c r="P31" s="9">
        <f t="shared" si="3"/>
        <v>0</v>
      </c>
    </row>
    <row r="32" spans="1:16" x14ac:dyDescent="0.25">
      <c r="A32" s="17"/>
      <c r="C32" s="17"/>
      <c r="E32" s="17"/>
      <c r="G32" s="8">
        <v>0</v>
      </c>
      <c r="H32" s="8">
        <v>0</v>
      </c>
      <c r="I32" s="8">
        <v>0</v>
      </c>
      <c r="J32" s="8">
        <v>0</v>
      </c>
      <c r="K32" s="9">
        <f t="shared" si="5"/>
        <v>0</v>
      </c>
      <c r="L32" s="8">
        <v>0</v>
      </c>
      <c r="M32" s="9">
        <f t="shared" si="6"/>
        <v>0</v>
      </c>
      <c r="N32" s="8">
        <v>0</v>
      </c>
      <c r="O32" s="9">
        <f t="shared" si="7"/>
        <v>0</v>
      </c>
      <c r="P32" s="9">
        <f t="shared" si="3"/>
        <v>0</v>
      </c>
    </row>
    <row r="33" spans="1:16" ht="17.25" x14ac:dyDescent="0.4">
      <c r="A33" s="17"/>
      <c r="C33" s="17"/>
      <c r="E33" s="17"/>
      <c r="G33" s="10">
        <v>0</v>
      </c>
      <c r="H33" s="10">
        <v>0</v>
      </c>
      <c r="I33" s="10">
        <v>0</v>
      </c>
      <c r="J33" s="10">
        <v>0</v>
      </c>
      <c r="K33" s="11">
        <f t="shared" si="0"/>
        <v>0</v>
      </c>
      <c r="L33" s="10">
        <v>0</v>
      </c>
      <c r="M33" s="11">
        <f t="shared" si="1"/>
        <v>0</v>
      </c>
      <c r="N33" s="10">
        <v>0</v>
      </c>
      <c r="O33" s="11">
        <f t="shared" si="2"/>
        <v>0</v>
      </c>
      <c r="P33" s="11">
        <f t="shared" si="3"/>
        <v>0</v>
      </c>
    </row>
    <row r="34" spans="1:16" ht="17.25" x14ac:dyDescent="0.4">
      <c r="A34" t="s">
        <v>28</v>
      </c>
      <c r="G34" s="12">
        <f t="shared" ref="G34:P34" si="8">SUM(G19:G33)</f>
        <v>1095000</v>
      </c>
      <c r="H34" s="12">
        <f t="shared" si="8"/>
        <v>50000</v>
      </c>
      <c r="I34" s="12">
        <f t="shared" si="8"/>
        <v>0</v>
      </c>
      <c r="J34" s="12">
        <f t="shared" si="8"/>
        <v>52000</v>
      </c>
      <c r="K34" s="12">
        <f t="shared" si="8"/>
        <v>1197000</v>
      </c>
      <c r="L34" s="12">
        <f t="shared" si="8"/>
        <v>-62000</v>
      </c>
      <c r="M34" s="12">
        <f t="shared" si="8"/>
        <v>1135000</v>
      </c>
      <c r="N34" s="12">
        <f t="shared" si="8"/>
        <v>1177614</v>
      </c>
      <c r="O34" s="12">
        <f t="shared" si="8"/>
        <v>-86108</v>
      </c>
      <c r="P34" s="12">
        <f t="shared" si="8"/>
        <v>-148108</v>
      </c>
    </row>
    <row r="37" spans="1:16" x14ac:dyDescent="0.25">
      <c r="A37" s="13" t="s">
        <v>29</v>
      </c>
      <c r="B37" s="25"/>
      <c r="C37" s="13"/>
      <c r="D37" s="25"/>
      <c r="E37" s="13"/>
      <c r="F37" s="25"/>
    </row>
    <row r="39" spans="1:16" x14ac:dyDescent="0.25">
      <c r="G39" s="14"/>
      <c r="H39" s="14"/>
      <c r="I39" s="14"/>
    </row>
    <row r="40" spans="1:16" x14ac:dyDescent="0.25">
      <c r="G40" s="14"/>
      <c r="H40" s="14"/>
      <c r="I40" s="14"/>
    </row>
    <row r="41" spans="1:16" x14ac:dyDescent="0.25">
      <c r="G41" s="15"/>
      <c r="H41" s="15"/>
      <c r="I41" s="15"/>
    </row>
    <row r="42" spans="1:16" x14ac:dyDescent="0.25">
      <c r="G42" s="16" t="s">
        <v>30</v>
      </c>
    </row>
    <row r="45" spans="1:16" x14ac:dyDescent="0.25">
      <c r="G45" s="14"/>
      <c r="H45" s="14"/>
      <c r="I45" s="14"/>
    </row>
    <row r="46" spans="1:16" x14ac:dyDescent="0.25">
      <c r="G46" s="14"/>
      <c r="H46" s="14"/>
      <c r="I46" s="14"/>
    </row>
    <row r="47" spans="1:16" x14ac:dyDescent="0.25">
      <c r="G47" s="15"/>
      <c r="H47" s="15"/>
      <c r="I47" s="15"/>
    </row>
    <row r="48" spans="1:16" x14ac:dyDescent="0.25">
      <c r="G48" t="s">
        <v>31</v>
      </c>
    </row>
    <row r="50" spans="1:9" x14ac:dyDescent="0.25">
      <c r="G50" s="14"/>
      <c r="H50" s="14"/>
      <c r="I50" s="14"/>
    </row>
    <row r="51" spans="1:9" x14ac:dyDescent="0.25">
      <c r="G51" s="14"/>
      <c r="H51" s="14"/>
      <c r="I51" s="14"/>
    </row>
    <row r="52" spans="1:9" x14ac:dyDescent="0.25">
      <c r="G52" s="15"/>
      <c r="H52" s="15"/>
      <c r="I52" s="15"/>
    </row>
    <row r="53" spans="1:9" x14ac:dyDescent="0.25">
      <c r="G53" t="s">
        <v>32</v>
      </c>
    </row>
    <row r="55" spans="1:9" x14ac:dyDescent="0.25">
      <c r="A55" t="s">
        <v>33</v>
      </c>
    </row>
  </sheetData>
  <mergeCells count="12">
    <mergeCell ref="A13:H13"/>
    <mergeCell ref="I13:K13"/>
    <mergeCell ref="A9:P9"/>
    <mergeCell ref="A11:H11"/>
    <mergeCell ref="I11:K11"/>
    <mergeCell ref="A12:H12"/>
    <mergeCell ref="I12:K12"/>
    <mergeCell ref="A14:H14"/>
    <mergeCell ref="I14:K14"/>
    <mergeCell ref="G16:K16"/>
    <mergeCell ref="L16:M16"/>
    <mergeCell ref="O16:P16"/>
  </mergeCells>
  <dataValidations count="5">
    <dataValidation type="whole" operator="lessThan" allowBlank="1" showInputMessage="1" showErrorMessage="1" error="Number may not exceed Benchmark Compensation Amount ($763,029)." sqref="N19" xr:uid="{00000000-0002-0000-0100-000000000000}">
      <formula1>763030</formula1>
    </dataValidation>
    <dataValidation type="list" allowBlank="1" showInputMessage="1" showErrorMessage="1" sqref="A19:B33" xr:uid="{00000000-0002-0000-0100-000001000000}">
      <formula1>"Chairman (non-CEO),CEO/President,Exec. VP/Chief Op. Officer,Senior Vice President,Vice President,Chief Financial Officer,Top Engineering Executive,HR Director, Director of Bus. Development"</formula1>
    </dataValidation>
    <dataValidation type="whole" operator="lessThan" allowBlank="1" showInputMessage="1" showErrorMessage="1" sqref="N20:N33" xr:uid="{00000000-0002-0000-0100-000002000000}">
      <formula1>763030</formula1>
    </dataValidation>
    <dataValidation type="list" allowBlank="1" showInputMessage="1" showErrorMessage="1" sqref="E19:F33" xr:uid="{00000000-0002-0000-0100-000003000000}">
      <formula1>"y,n"</formula1>
    </dataValidation>
    <dataValidation type="decimal" operator="lessThan" allowBlank="1" showInputMessage="1" showErrorMessage="1" error="Number must be negative. " sqref="L19:L33" xr:uid="{00000000-0002-0000-0100-000004000000}">
      <formula1>0.01</formula1>
    </dataValidation>
  </dataValidations>
  <pageMargins left="0.25" right="0.25" top="0.75" bottom="0.75" header="0.3" footer="0.3"/>
  <pageSetup scale="53" fitToHeight="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Button 10">
              <controlPr defaultSize="0" print="0" autoFill="0" autoPict="0" macro="[0]!Add5rows">
                <anchor moveWithCells="1" sizeWithCells="1">
                  <from>
                    <xdr:col>11</xdr:col>
                    <xdr:colOff>962025</xdr:colOff>
                    <xdr:row>5</xdr:row>
                    <xdr:rowOff>171450</xdr:rowOff>
                  </from>
                  <to>
                    <xdr:col>14</xdr:col>
                    <xdr:colOff>400050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B51B99AE433749A441E746BA5A567F" ma:contentTypeVersion="1" ma:contentTypeDescription="Create a new document." ma:contentTypeScope="" ma:versionID="fd7c50f598c7f0947d8325d3c36c93f7">
  <xsd:schema xmlns:xsd="http://www.w3.org/2001/XMLSchema" xmlns:xs="http://www.w3.org/2001/XMLSchema" xmlns:p="http://schemas.microsoft.com/office/2006/metadata/properties" xmlns:ns2="6a978725-5a88-4cdf-a27e-fd2564ea02c0" targetNamespace="http://schemas.microsoft.com/office/2006/metadata/properties" ma:root="true" ma:fieldsID="05d4ff4a68f2ab3f439c33cae1ed4933" ns2:_="">
    <xsd:import namespace="6a978725-5a88-4cdf-a27e-fd2564ea02c0"/>
    <xsd:element name="properties">
      <xsd:complexType>
        <xsd:sequence>
          <xsd:element name="documentManagement">
            <xsd:complexType>
              <xsd:all>
                <xsd:element ref="ns2:Order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78725-5a88-4cdf-a27e-fd2564ea02c0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internalName="Order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0 xmlns="6a978725-5a88-4cdf-a27e-fd2564ea02c0" xsi:nil="true"/>
  </documentManagement>
</p:properties>
</file>

<file path=customXml/itemProps1.xml><?xml version="1.0" encoding="utf-8"?>
<ds:datastoreItem xmlns:ds="http://schemas.openxmlformats.org/officeDocument/2006/customXml" ds:itemID="{AF4E4A54-7964-4F26-81BB-6FFDEA9B98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76EC9-0FE2-4CDF-B959-A5C5E149A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978725-5a88-4cdf-a27e-fd2564ea0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312C8D-6A2F-4F25-8C27-939EF90A74CC}">
  <ds:schemaRefs>
    <ds:schemaRef ds:uri="http://www.w3.org/XML/1998/namespace"/>
    <ds:schemaRef ds:uri="http://purl.org/dc/elements/1.1/"/>
    <ds:schemaRef ds:uri="6a978725-5a88-4cdf-a27e-fd2564ea02c0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Example</vt:lpstr>
      <vt:lpstr>Sample NCM Compliance Form</vt:lpstr>
      <vt:lpstr>'Sample NCM Compliance Form'!Print_Area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 Gormley</dc:creator>
  <cp:lastModifiedBy>Marie C. Calabrese (MCC)</cp:lastModifiedBy>
  <cp:lastPrinted>2012-05-14T12:26:43Z</cp:lastPrinted>
  <dcterms:created xsi:type="dcterms:W3CDTF">2012-05-07T19:50:16Z</dcterms:created>
  <dcterms:modified xsi:type="dcterms:W3CDTF">2021-02-04T19:56:19Z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0x0101001CB51B99AE433749A441E746BA5A567F</vt:lpwstr>
  </property>
</Properties>
</file>