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DU Calculator" sheetId="1" state="visible" r:id="rId2"/>
    <sheet name="Reference" sheetId="2" state="visible" r:id="rId3"/>
  </sheets>
  <definedNames>
    <definedName function="false" hidden="false" name="Years" vbProcedure="false">'PDU Calculator'!$G$32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<sst xmlns="http://schemas.openxmlformats.org/spreadsheetml/2006/main" count="94" uniqueCount="90">
  <si>
    <r>
      <t xml:space="preserve">Instructions on using this PDU calculator:
</t>
    </r>
    <r>
      <rPr>
        <b val="true"/>
        <sz val="12"/>
        <color rgb="FF000000"/>
        <rFont val="Calibri"/>
        <family val="2"/>
        <charset val="1"/>
      </rPr>
      <t xml:space="preserve">
</t>
    </r>
    <r>
      <rPr>
        <sz val="12"/>
        <color rgb="FF000000"/>
        <rFont val="Calibri"/>
        <family val="2"/>
        <charset val="1"/>
      </rPr>
      <t xml:space="preserve">1. Fill in the Date you earned your PMI Credential
2. If Today’s Date turns </t>
    </r>
    <r>
      <rPr>
        <sz val="12"/>
        <color rgb="FFFF0000"/>
        <rFont val="Calibri"/>
        <family val="2"/>
        <charset val="1"/>
      </rPr>
      <t xml:space="preserve">Red</t>
    </r>
    <r>
      <rPr>
        <sz val="12"/>
        <color rgb="FF000000"/>
        <rFont val="Calibri"/>
        <family val="2"/>
        <charset val="1"/>
      </rPr>
      <t xml:space="preserve"> it Indicates your Credential has expired
3. Fill in the PMI Credential you hold
4. Fill in the “PDU Calculator” below
</t>
    </r>
    <r>
      <rPr>
        <b val="true"/>
        <sz val="12"/>
        <color rgb="FF000000"/>
        <rFont val="Calibri"/>
        <family val="2"/>
        <charset val="1"/>
      </rPr>
      <t xml:space="preserve">Note: </t>
    </r>
    <r>
      <rPr>
        <sz val="12"/>
        <color rgb="FF000000"/>
        <rFont val="Calibri"/>
        <family val="2"/>
        <charset val="1"/>
      </rPr>
      <t xml:space="preserve">This PDU Calculator is valid till December 2015</t>
    </r>
  </si>
  <si>
    <t>When did you earn/renew your PMI Credential</t>
  </si>
  <si>
    <t>Year</t>
  </si>
  <si>
    <t>Month</t>
  </si>
  <si>
    <t>Date</t>
  </si>
  <si>
    <t>PMI Credential</t>
  </si>
  <si>
    <t>PDUs to Earn</t>
  </si>
  <si>
    <t>PMP</t>
  </si>
  <si>
    <t>PDU to be submitted on</t>
  </si>
  <si>
    <t>PgMP</t>
  </si>
  <si>
    <t>Suspension Period Last Date</t>
  </si>
  <si>
    <t>PMI-ACP</t>
  </si>
  <si>
    <t>PMI-RMP</t>
  </si>
  <si>
    <t>Today's Date</t>
  </si>
  <si>
    <t>PMI-SP</t>
  </si>
  <si>
    <t>CAPM</t>
  </si>
  <si>
    <t>Which PMI Credential do you hold?</t>
  </si>
  <si>
    <t>No. of PDUs to be Earned</t>
  </si>
  <si>
    <t>PDU Calculator</t>
  </si>
  <si>
    <t>Focus Area</t>
  </si>
  <si>
    <t>PMI Category</t>
  </si>
  <si>
    <t>Approach or Method</t>
  </si>
  <si>
    <t>Options to Consider</t>
  </si>
  <si>
    <t>PDU Limits (3 year)</t>
  </si>
  <si>
    <t>Time Spent</t>
  </si>
  <si>
    <t>No. of PDUs Earned</t>
  </si>
  <si>
    <t>Remarks</t>
  </si>
  <si>
    <t>Educational</t>
  </si>
  <si>
    <t>A</t>
  </si>
  <si>
    <t>1. (REP) Registered Educational Provider
2. PMI Component Chapter
3. PMI Annual Symposium</t>
  </si>
  <si>
    <t>1. Take a vendor class in a PM subject
2.  Attend the local PMI chapter meeting
3. Attend the Annual PMI Symposium
4. Prep course for another credentia</t>
  </si>
  <si>
    <t>None</t>
  </si>
  <si>
    <t>B</t>
  </si>
  <si>
    <t>Continuing Education</t>
  </si>
  <si>
    <t>1. Attend a PM college course
2. Attend a Webinar (on PM subject)
3. Attend an IU (Intel) PM class
4. Attend Intel PM CoP, PM Forum, etc</t>
  </si>
  <si>
    <t>C</t>
  </si>
  <si>
    <t>Self-Directed Learning</t>
  </si>
  <si>
    <t>1. Reading a PM book
2. Being mentored/coached on PM</t>
  </si>
  <si>
    <t>Giving Back To The Profession</t>
  </si>
  <si>
    <t>D</t>
  </si>
  <si>
    <t>Creating new PM knowledge</t>
  </si>
  <si>
    <t>1. Author/co-author a book
2. Get your PM article published
3. Create and teach a PM course
4. Be a speaker, moderator, SME participant for PM panel discussion</t>
  </si>
  <si>
    <t>E</t>
  </si>
  <si>
    <t>Volunteer Service</t>
  </si>
  <si>
    <t>1. Volunteer with your local PMI chapter at least 3 months
2. Volunteer for a specific PMI chapter event (Symposium)</t>
  </si>
  <si>
    <t>F</t>
  </si>
  <si>
    <t>Work as a Practitioner</t>
  </si>
  <si>
    <t>1. Work full time as a PM equals 5 PDU’s per year</t>
  </si>
  <si>
    <t>Total PDUs Earned:</t>
  </si>
  <si>
    <t>PDUs Requirement</t>
  </si>
  <si>
    <t>You have the Exact Number of PDUs required. Submit Now.</t>
  </si>
  <si>
    <t>You have earned Extra PDUs, Carry over 10/20 PDUs earned in the Last year of the cycle</t>
  </si>
  <si>
    <t>You need to earn more PDUs, to retain your PMI Credential.</t>
  </si>
  <si>
    <t>Potential Benefit</t>
  </si>
  <si>
    <t>What it is</t>
  </si>
  <si>
    <t>What to do</t>
  </si>
  <si>
    <t>Suggested Practice</t>
  </si>
  <si>
    <t>Reference</t>
  </si>
  <si>
    <t>Up to 15 PDU’s/ 3 years</t>
  </si>
  <si>
    <t>Most PM’s do not realize they get PDU’s for working full time as a PM.</t>
  </si>
  <si>
    <t>You can go and document the prior years and current year.</t>
  </si>
  <si>
    <t>Make an Outlook calendar in mind January reminder add the 5 PDU’s on the PMI website for the prior year</t>
  </si>
  <si>
    <t>Category F</t>
  </si>
  <si>
    <t>Undetermined but good possibility of something</t>
  </si>
  <si>
    <t>Review your Outlook calendar and Intel U records for past classes</t>
  </si>
  <si>
    <t>Make a spreadsheet with class, hours, date column</t>
  </si>
  <si>
    <t>Update your PDU’s on the PMI Website immediately upon successful class completion</t>
  </si>
  <si>
    <t>Category B</t>
  </si>
  <si>
    <t>Possibly 10-20 per year?</t>
  </si>
  <si>
    <t>The monthly Intel IT PM Forum, PM CoP, etc.</t>
  </si>
  <si>
    <t>Budget time to register /attend these meetings</t>
  </si>
  <si>
    <t>Up to 12 PDU’s /yr. @ 1 PDU per monthly meeting</t>
  </si>
  <si>
    <t>The local PMI Chapter monthly PDM (Professional Development Meeting).  They are relatively inexpensive and feature a PM subject speaker</t>
  </si>
  <si>
    <t>Check out the local PMI chapter webpage, contact a chapter officer, join the chapter, and attend their monthly meetings.</t>
  </si>
  <si>
    <t>Attendees usually receive a paper confirming their attendance with the event #.  When updating PDU’s, inputting this # will auto populate the information for you.</t>
  </si>
  <si>
    <t>Category A</t>
  </si>
  <si>
    <t>Undetermined</t>
  </si>
  <si>
    <t>PM classes sponsored by the local PMI chapter – professional development dept.</t>
  </si>
  <si>
    <t>Check the local PMI Chapter’s monthly calendar for class offerings.</t>
  </si>
  <si>
    <t>These non PMP prep classes are usually 4 to 8 hours on a Saturday and discount priced for Chapter members</t>
  </si>
  <si>
    <t>Up to 30 PDU’’s / 3 yrs</t>
  </si>
  <si>
    <t>Self-directed learning</t>
  </si>
  <si>
    <t>If you maintain your PMI membership, you will receive PM Network, the PMIs monthly magazine – read the articles</t>
  </si>
  <si>
    <t>Claim your self-directed PDUs in in 0.25 hour increments.</t>
  </si>
  <si>
    <t>Category C</t>
  </si>
  <si>
    <t>UP to 20 PDU’s/yr.</t>
  </si>
  <si>
    <t>Volunteer with the local PMI Chapter</t>
  </si>
  <si>
    <t>Check the local PMI Chapter volunteer link for open positions</t>
  </si>
  <si>
    <t>Try something different on an area are you’d like to learn about.  Ensure you are clear on the time requirements and expectations.</t>
  </si>
  <si>
    <t>Category D, 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</si>
</sst>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44546A"/>
      <name val="Calibri"/>
      <family val="2"/>
      <charset val="1"/>
    </font>
    <font>
      <b val="true"/>
      <sz val="15"/>
      <color rgb="FF44546A"/>
      <name val="Calibri"/>
      <family val="2"/>
      <charset val="1"/>
    </font>
    <font>
      <b val="true"/>
      <sz val="54"/>
      <color rgb="FF54823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C7CE"/>
      </patternFill>
    </fill>
    <fill>
      <patternFill patternType="solid">
        <fgColor rgb="FF9DC3E6"/>
        <bgColor rgb="FFA9D18E"/>
      </patternFill>
    </fill>
    <fill>
      <patternFill patternType="solid">
        <fgColor rgb="FFFFFFFF"/>
        <bgColor rgb="FFFFF2CC"/>
      </patternFill>
    </fill>
    <fill>
      <patternFill patternType="solid">
        <fgColor rgb="FFA9D18E"/>
        <bgColor rgb="FF9DC3E6"/>
      </patternFill>
    </fill>
    <fill>
      <patternFill patternType="solid">
        <fgColor rgb="FFF4B183"/>
        <bgColor rgb="FFFFC1C1"/>
      </patternFill>
    </fill>
    <fill>
      <patternFill patternType="solid">
        <fgColor rgb="FFFF5050"/>
        <bgColor rgb="FFED7D31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1" applyFont="true" applyBorder="true" applyAlignment="true" applyProtection="false">
      <alignment horizontal="general" vertical="bottom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8" fillId="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2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7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Heading 1" xfId="20" builtinId="54" customBuiltin="true"/>
  </cellStyles>
  <dxfs count="13">
    <dxf>
      <font>
        <sz val="11"/>
        <color rgb="FFFFFFFF"/>
        <name val="Calibri"/>
        <family val="2"/>
        <charset val="1"/>
      </font>
      <fill>
        <patternFill>
          <bgColor rgb="FFFF0000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C00000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FFFFFF"/>
        <name val="Calibri"/>
        <family val="2"/>
        <charset val="1"/>
      </font>
      <fill>
        <patternFill>
          <bgColor rgb="FFED7D31"/>
        </patternFill>
      </fill>
    </dxf>
    <dxf>
      <font>
        <sz val="11"/>
        <color rgb="FFFFFFFF"/>
        <name val="Calibri"/>
        <family val="2"/>
        <charset val="1"/>
      </font>
      <fill>
        <patternFill>
          <bgColor rgb="FFFF0000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A9D18E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4B183"/>
        </patternFill>
      </fill>
    </dxf>
    <dxf>
      <font>
        <sz val="11"/>
        <color rgb="FFC00000"/>
        <name val="Calibri"/>
        <family val="2"/>
        <charset val="1"/>
      </font>
      <fill>
        <patternFill>
          <bgColor rgb="FFFFC1C1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5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548235"/>
      <rgbColor rgb="FF800080"/>
      <rgbColor rgb="FF008080"/>
      <rgbColor rgb="FFA9D18E"/>
      <rgbColor rgb="FF808080"/>
      <rgbColor rgb="FF5B9BD5"/>
      <rgbColor rgb="FF993366"/>
      <rgbColor rgb="FFFFF2CC"/>
      <rgbColor rgb="FFCCFFFF"/>
      <rgbColor rgb="FF660066"/>
      <rgbColor rgb="FFFF5050"/>
      <rgbColor rgb="FF0066CC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C7CE"/>
      <rgbColor rgb="FF9DC3E6"/>
      <rgbColor rgb="FFF4B183"/>
      <rgbColor rgb="FFCC99FF"/>
      <rgbColor rgb="FFFFC1C1"/>
      <rgbColor rgb="FF3366FF"/>
      <rgbColor rgb="FF33CCCC"/>
      <rgbColor rgb="FF99CC00"/>
      <rgbColor rgb="FFFFCC00"/>
      <rgbColor rgb="FFFF9900"/>
      <rgbColor rgb="FFED7D31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93600</xdr:colOff>
      <xdr:row>8</xdr:row>
      <xdr:rowOff>144720</xdr:rowOff>
    </xdr:from>
    <xdr:to>
      <xdr:col>4</xdr:col>
      <xdr:colOff>2083320</xdr:colOff>
      <xdr:row>13</xdr:row>
      <xdr:rowOff>43200</xdr:rowOff>
    </xdr:to>
    <xdr:sp>
      <xdr:nvSpPr>
        <xdr:cNvPr id="0" name="CustomShape 1"/>
        <xdr:cNvSpPr/>
      </xdr:nvSpPr>
      <xdr:spPr>
        <a:xfrm rot="20407200">
          <a:off x="3471120" y="88308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  <xdr:twoCellAnchor editAs="oneCell">
    <xdr:from>
      <xdr:col>0</xdr:col>
      <xdr:colOff>27000</xdr:colOff>
      <xdr:row>0</xdr:row>
      <xdr:rowOff>360</xdr:rowOff>
    </xdr:from>
    <xdr:to>
      <xdr:col>0</xdr:col>
      <xdr:colOff>2236320</xdr:colOff>
      <xdr:row>2</xdr:row>
      <xdr:rowOff>28440</xdr:rowOff>
    </xdr:to>
    <xdr:pic>
      <xdr:nvPicPr>
        <xdr:cNvPr id="1" name="Picture 3" descr=""/>
        <xdr:cNvPicPr/>
      </xdr:nvPicPr>
      <xdr:blipFill>
        <a:blip r:embed="rId1"/>
        <a:srcRect l="-6034" t="448039" r="6034" b="0"/>
        <a:stretch>
          <a:fillRect/>
        </a:stretch>
      </xdr:blipFill>
      <xdr:spPr>
        <a:xfrm>
          <a:off x="27000" y="360"/>
          <a:ext cx="220932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246240</xdr:colOff>
      <xdr:row>22</xdr:row>
      <xdr:rowOff>150480</xdr:rowOff>
    </xdr:from>
    <xdr:to>
      <xdr:col>6</xdr:col>
      <xdr:colOff>119520</xdr:colOff>
      <xdr:row>25</xdr:row>
      <xdr:rowOff>268200</xdr:rowOff>
    </xdr:to>
    <xdr:sp>
      <xdr:nvSpPr>
        <xdr:cNvPr id="2" name="CustomShape 1"/>
        <xdr:cNvSpPr/>
      </xdr:nvSpPr>
      <xdr:spPr>
        <a:xfrm rot="20407200">
          <a:off x="5034600" y="354060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  <xdr:twoCellAnchor editAs="oneCell">
    <xdr:from>
      <xdr:col>0</xdr:col>
      <xdr:colOff>27000</xdr:colOff>
      <xdr:row>26</xdr:row>
      <xdr:rowOff>573840</xdr:rowOff>
    </xdr:from>
    <xdr:to>
      <xdr:col>2</xdr:col>
      <xdr:colOff>1130400</xdr:colOff>
      <xdr:row>27</xdr:row>
      <xdr:rowOff>281880</xdr:rowOff>
    </xdr:to>
    <xdr:sp>
      <xdr:nvSpPr>
        <xdr:cNvPr id="3" name="CustomShape 1"/>
        <xdr:cNvSpPr/>
      </xdr:nvSpPr>
      <xdr:spPr>
        <a:xfrm rot="20407200">
          <a:off x="38520" y="507816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  <xdr:twoCellAnchor editAs="oneCell">
    <xdr:from>
      <xdr:col>3</xdr:col>
      <xdr:colOff>380520</xdr:colOff>
      <xdr:row>34</xdr:row>
      <xdr:rowOff>79920</xdr:rowOff>
    </xdr:from>
    <xdr:to>
      <xdr:col>6</xdr:col>
      <xdr:colOff>253800</xdr:colOff>
      <xdr:row>37</xdr:row>
      <xdr:rowOff>83160</xdr:rowOff>
    </xdr:to>
    <xdr:sp>
      <xdr:nvSpPr>
        <xdr:cNvPr id="4" name="CustomShape 1"/>
        <xdr:cNvSpPr/>
      </xdr:nvSpPr>
      <xdr:spPr>
        <a:xfrm rot="20407200">
          <a:off x="5168880" y="910872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</xdr:col>
      <xdr:colOff>788760</xdr:colOff>
      <xdr:row>2</xdr:row>
      <xdr:rowOff>28080</xdr:rowOff>
    </xdr:to>
    <xdr:pic>
      <xdr:nvPicPr>
        <xdr:cNvPr id="5" name="Picture 2" descr=""/>
        <xdr:cNvPicPr/>
      </xdr:nvPicPr>
      <xdr:blipFill>
        <a:blip r:embed="rId1"/>
        <a:srcRect l="-6034" t="448039" r="6034" b="0"/>
        <a:stretch>
          <a:fillRect/>
        </a:stretch>
      </xdr:blipFill>
      <xdr:spPr>
        <a:xfrm>
          <a:off x="27000" y="0"/>
          <a:ext cx="229320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5</xdr:row>
      <xdr:rowOff>177480</xdr:rowOff>
    </xdr:from>
    <xdr:to>
      <xdr:col>2</xdr:col>
      <xdr:colOff>565920</xdr:colOff>
      <xdr:row>6</xdr:row>
      <xdr:rowOff>457200</xdr:rowOff>
    </xdr:to>
    <xdr:sp>
      <xdr:nvSpPr>
        <xdr:cNvPr id="6" name="CustomShape 1"/>
        <xdr:cNvSpPr/>
      </xdr:nvSpPr>
      <xdr:spPr>
        <a:xfrm rot="20407200">
          <a:off x="38520" y="72540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  <xdr:twoCellAnchor editAs="oneCell">
    <xdr:from>
      <xdr:col>2</xdr:col>
      <xdr:colOff>874800</xdr:colOff>
      <xdr:row>9</xdr:row>
      <xdr:rowOff>701640</xdr:rowOff>
    </xdr:from>
    <xdr:to>
      <xdr:col>4</xdr:col>
      <xdr:colOff>394560</xdr:colOff>
      <xdr:row>11</xdr:row>
      <xdr:rowOff>28800</xdr:rowOff>
    </xdr:to>
    <xdr:sp>
      <xdr:nvSpPr>
        <xdr:cNvPr id="7" name="CustomShape 1"/>
        <xdr:cNvSpPr/>
      </xdr:nvSpPr>
      <xdr:spPr>
        <a:xfrm rot="20407200">
          <a:off x="4816800" y="3916440"/>
          <a:ext cx="4469400" cy="851040"/>
        </a:xfrm>
        <a:prstGeom prst="rect">
          <a:avLst/>
        </a:prstGeom>
        <a:noFill/>
        <a:ln>
          <a:noFill/>
        </a:ln>
      </xdr:spPr>
      <xdr:txBody>
        <a:bodyPr/>
        <a:p>
          <a:pPr algn="ctr">
            <a:lnSpc>
              <a:spcPct val="100000"/>
            </a:lnSpc>
          </a:pPr>
          <a:r>
            <a:rPr b="1" lang="en-US" sz="5400">
              <a:solidFill>
                <a:srgbClr val="548235"/>
              </a:solidFill>
              <a:latin typeface="Times New Roman"/>
            </a:rPr>
            <a:t>GreyCampus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40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D15" activeCellId="0" sqref="D15"/>
    </sheetView>
  </sheetViews>
  <sheetFormatPr defaultRowHeight="15"/>
  <cols>
    <col collapsed="false" hidden="false" max="1" min="1" style="1" width="36.9948979591837"/>
    <col collapsed="false" hidden="false" max="2" min="2" style="1" width="10.7091836734694"/>
    <col collapsed="false" hidden="false" max="3" min="3" style="1" width="19.9948979591837"/>
    <col collapsed="false" hidden="false" max="4" min="4" style="1" width="15.1479591836735"/>
    <col collapsed="false" hidden="false" max="5" min="5" style="1" width="35.7091836734694"/>
    <col collapsed="false" hidden="false" max="6" min="6" style="1" width="14.280612244898"/>
    <col collapsed="false" hidden="false" max="7" min="7" style="1" width="8.56632653061224"/>
    <col collapsed="false" hidden="false" max="8" min="8" style="1" width="12.2857142857143"/>
    <col collapsed="false" hidden="false" max="9" min="9" style="1" width="24.7142857142857"/>
    <col collapsed="false" hidden="false" max="10" min="10" style="2" width="22.280612244898"/>
    <col collapsed="false" hidden="false" max="1025" min="11" style="1" width="6.7142857142857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</row>
    <row r="4" customFormat="false" ht="15" hidden="false" customHeight="true" outlineLevel="0" collapsed="false">
      <c r="A4" s="3" t="s">
        <v>0</v>
      </c>
      <c r="B4" s="3"/>
      <c r="C4" s="3"/>
      <c r="D4" s="3"/>
      <c r="E4" s="3"/>
      <c r="F4" s="3"/>
      <c r="G4" s="3"/>
      <c r="H4" s="3"/>
      <c r="I4" s="3"/>
      <c r="J4" s="0"/>
      <c r="K4" s="0"/>
      <c r="L4" s="0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0"/>
      <c r="K5" s="0"/>
      <c r="L5" s="0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0"/>
      <c r="K6" s="0"/>
      <c r="L6" s="0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0"/>
      <c r="K7" s="0"/>
      <c r="L7" s="0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0"/>
      <c r="K8" s="0"/>
      <c r="L8" s="0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0"/>
      <c r="K9" s="0"/>
      <c r="L9" s="0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0"/>
      <c r="K10" s="0"/>
      <c r="L10" s="0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0"/>
      <c r="K11" s="0"/>
      <c r="L11" s="0"/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0"/>
      <c r="K12" s="0"/>
      <c r="L12" s="0"/>
    </row>
    <row r="13" customFormat="false" ht="1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0"/>
      <c r="K13" s="0"/>
      <c r="L13" s="0"/>
    </row>
    <row r="14" customFormat="false" ht="15" hidden="false" customHeight="true" outlineLevel="0" collapsed="false">
      <c r="A14" s="6" t="s">
        <v>1</v>
      </c>
      <c r="B14" s="7" t="s">
        <v>2</v>
      </c>
      <c r="C14" s="7" t="s">
        <v>3</v>
      </c>
      <c r="D14" s="7" t="s">
        <v>4</v>
      </c>
      <c r="E14" s="5"/>
      <c r="F14" s="8"/>
      <c r="G14" s="8"/>
      <c r="H14" s="9" t="s">
        <v>5</v>
      </c>
      <c r="I14" s="9" t="s">
        <v>6</v>
      </c>
      <c r="J14" s="0"/>
      <c r="K14" s="0"/>
      <c r="L14" s="0"/>
    </row>
    <row r="15" customFormat="false" ht="13.8" hidden="false" customHeight="false" outlineLevel="0" collapsed="false">
      <c r="A15" s="6"/>
      <c r="B15" s="10"/>
      <c r="C15" s="10"/>
      <c r="D15" s="11"/>
      <c r="E15" s="5"/>
      <c r="F15" s="12"/>
      <c r="G15" s="12"/>
      <c r="H15" s="13" t="s">
        <v>7</v>
      </c>
      <c r="I15" s="13" t="n">
        <v>60</v>
      </c>
      <c r="J15" s="0"/>
      <c r="K15" s="0"/>
      <c r="L15" s="0"/>
    </row>
    <row r="16" customFormat="false" ht="15" hidden="false" customHeight="false" outlineLevel="0" collapsed="false">
      <c r="A16" s="14" t="s">
        <v>8</v>
      </c>
      <c r="B16" s="15" t="str">
        <f aca="false">IF((B15=""),"",DATE(B15,C15,D15+(365*3)))</f>
        <v/>
      </c>
      <c r="C16" s="15"/>
      <c r="D16" s="0"/>
      <c r="E16" s="0"/>
      <c r="F16" s="0"/>
      <c r="G16" s="0"/>
      <c r="H16" s="13" t="s">
        <v>9</v>
      </c>
      <c r="I16" s="13" t="n">
        <v>60</v>
      </c>
      <c r="J16" s="0"/>
      <c r="K16" s="0"/>
      <c r="L16" s="0"/>
    </row>
    <row r="17" customFormat="false" ht="15" hidden="false" customHeight="false" outlineLevel="0" collapsed="false">
      <c r="A17" s="14" t="s">
        <v>10</v>
      </c>
      <c r="B17" s="15" t="str">
        <f aca="false">IF((B15=""),"",DATE(B15,C15,D15+(365*4)))</f>
        <v/>
      </c>
      <c r="C17" s="15"/>
      <c r="D17" s="0"/>
      <c r="E17" s="0"/>
      <c r="F17" s="0"/>
      <c r="G17" s="0"/>
      <c r="H17" s="13" t="s">
        <v>11</v>
      </c>
      <c r="I17" s="13" t="n">
        <v>30</v>
      </c>
      <c r="J17" s="0"/>
      <c r="K17" s="0"/>
      <c r="L17" s="0"/>
    </row>
    <row r="18" customFormat="false" ht="15" hidden="false" customHeight="false" outlineLevel="0" collapsed="false">
      <c r="A18" s="8"/>
      <c r="B18" s="16"/>
      <c r="C18" s="0"/>
      <c r="D18" s="0"/>
      <c r="E18" s="0"/>
      <c r="F18" s="0"/>
      <c r="G18" s="0"/>
      <c r="H18" s="13" t="s">
        <v>12</v>
      </c>
      <c r="I18" s="13" t="n">
        <v>30</v>
      </c>
      <c r="J18" s="0"/>
      <c r="K18" s="0"/>
      <c r="L18" s="0"/>
    </row>
    <row r="19" customFormat="false" ht="15" hidden="false" customHeight="false" outlineLevel="0" collapsed="false">
      <c r="A19" s="14" t="s">
        <v>13</v>
      </c>
      <c r="B19" s="17" t="n">
        <f aca="true">TODAY()</f>
        <v>42118</v>
      </c>
      <c r="C19" s="18" t="str">
        <f aca="false">IF(B19&gt;B17,"Credential has expired","")</f>
        <v/>
      </c>
      <c r="D19" s="18"/>
      <c r="E19" s="18"/>
      <c r="F19" s="18"/>
      <c r="G19" s="19"/>
      <c r="H19" s="13" t="s">
        <v>14</v>
      </c>
      <c r="I19" s="20" t="n">
        <v>30</v>
      </c>
      <c r="J19" s="0"/>
      <c r="K19" s="0"/>
      <c r="L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  <c r="H20" s="21" t="s">
        <v>15</v>
      </c>
      <c r="I20" s="13" t="n">
        <v>0</v>
      </c>
      <c r="J20" s="22"/>
      <c r="K20" s="0"/>
      <c r="L20" s="0"/>
    </row>
    <row r="21" customFormat="false" ht="15" hidden="false" customHeight="false" outlineLevel="0" collapsed="false">
      <c r="A21" s="14" t="s">
        <v>16</v>
      </c>
      <c r="B21" s="23"/>
      <c r="C21" s="23"/>
      <c r="D21" s="0"/>
      <c r="E21" s="0"/>
      <c r="F21" s="0"/>
      <c r="G21" s="0"/>
      <c r="H21" s="0"/>
      <c r="I21" s="0"/>
      <c r="J21" s="0"/>
      <c r="K21" s="0"/>
      <c r="L21" s="0"/>
    </row>
    <row r="22" customFormat="false" ht="15" hidden="false" customHeight="false" outlineLevel="0" collapsed="false">
      <c r="A22" s="14" t="s">
        <v>17</v>
      </c>
      <c r="B22" s="24" t="str">
        <f aca="false">IF((B21=""),"",VLOOKUP($B$21,$H$15:$I$20,2,0))</f>
        <v/>
      </c>
      <c r="C22" s="24"/>
      <c r="D22" s="0"/>
      <c r="E22" s="0"/>
      <c r="F22" s="22" t="str">
        <f aca="false">IF(B22=0,"Retake CAPM Exam","")</f>
        <v/>
      </c>
      <c r="G22" s="0"/>
      <c r="H22" s="0"/>
      <c r="I22" s="0"/>
      <c r="J22" s="0"/>
      <c r="K22" s="0"/>
      <c r="L22" s="0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</row>
    <row r="24" customFormat="false" ht="27" hidden="false" customHeight="false" outlineLevel="0" collapsed="false">
      <c r="A24" s="25" t="s">
        <v>18</v>
      </c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</row>
    <row r="25" customFormat="false" ht="15.75" hidden="false" customHeight="false" outlineLevel="0" collapsed="false">
      <c r="A25" s="2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</row>
    <row r="26" s="1" customFormat="true" ht="30" hidden="false" customHeight="true" outlineLevel="0" collapsed="false">
      <c r="A26" s="26" t="s">
        <v>19</v>
      </c>
      <c r="B26" s="6" t="s">
        <v>20</v>
      </c>
      <c r="C26" s="26" t="s">
        <v>21</v>
      </c>
      <c r="D26" s="27" t="s">
        <v>22</v>
      </c>
      <c r="E26" s="27"/>
      <c r="F26" s="28" t="s">
        <v>23</v>
      </c>
      <c r="G26" s="28" t="s">
        <v>24</v>
      </c>
      <c r="H26" s="28" t="s">
        <v>25</v>
      </c>
      <c r="I26" s="28" t="s">
        <v>26</v>
      </c>
      <c r="K26" s="0"/>
      <c r="L26" s="0"/>
    </row>
    <row r="27" s="1" customFormat="true" ht="90" hidden="false" customHeight="true" outlineLevel="0" collapsed="false">
      <c r="A27" s="29" t="s">
        <v>27</v>
      </c>
      <c r="B27" s="30" t="s">
        <v>28</v>
      </c>
      <c r="C27" s="31" t="s">
        <v>29</v>
      </c>
      <c r="D27" s="31" t="s">
        <v>30</v>
      </c>
      <c r="E27" s="31"/>
      <c r="F27" s="32" t="s">
        <v>31</v>
      </c>
      <c r="G27" s="33" t="n">
        <v>0</v>
      </c>
      <c r="H27" s="34" t="n">
        <f aca="false">ROUNDDOWN((G27*60)/15,0)*0.25</f>
        <v>0</v>
      </c>
      <c r="I27" s="35"/>
      <c r="K27" s="0"/>
      <c r="L27" s="0"/>
    </row>
    <row r="28" s="1" customFormat="true" ht="30" hidden="false" customHeight="true" outlineLevel="0" collapsed="false">
      <c r="A28" s="29"/>
      <c r="B28" s="30" t="s">
        <v>32</v>
      </c>
      <c r="C28" s="35" t="s">
        <v>33</v>
      </c>
      <c r="D28" s="31" t="s">
        <v>34</v>
      </c>
      <c r="E28" s="31"/>
      <c r="F28" s="32" t="s">
        <v>31</v>
      </c>
      <c r="G28" s="33" t="n">
        <v>0</v>
      </c>
      <c r="H28" s="34" t="n">
        <f aca="false">ROUNDDOWN((G28*60)/15,0)*0.25</f>
        <v>0</v>
      </c>
      <c r="I28" s="35"/>
      <c r="K28" s="0"/>
      <c r="L28" s="0"/>
    </row>
    <row r="29" s="1" customFormat="true" ht="30" hidden="false" customHeight="true" outlineLevel="0" collapsed="false">
      <c r="A29" s="29"/>
      <c r="B29" s="30" t="s">
        <v>35</v>
      </c>
      <c r="C29" s="35" t="s">
        <v>36</v>
      </c>
      <c r="D29" s="31" t="s">
        <v>37</v>
      </c>
      <c r="E29" s="31"/>
      <c r="F29" s="36" t="n">
        <v>30</v>
      </c>
      <c r="G29" s="37" t="n">
        <v>0</v>
      </c>
      <c r="H29" s="34" t="n">
        <f aca="false">IF(G29&gt;30,30,ROUNDDOWN((G29*60)/60,0)*1)</f>
        <v>0</v>
      </c>
      <c r="I29" s="35" t="str">
        <f aca="false">IF(G29&gt;30,G29-30&amp;" hour(s) is/are not counted as you can only earn upto 30 PDUs in this category.","")</f>
        <v/>
      </c>
      <c r="K29" s="0"/>
      <c r="L29" s="0"/>
    </row>
    <row r="30" customFormat="false" ht="81.75" hidden="false" customHeight="true" outlineLevel="0" collapsed="false">
      <c r="A30" s="38" t="s">
        <v>38</v>
      </c>
      <c r="B30" s="30" t="s">
        <v>39</v>
      </c>
      <c r="C30" s="35" t="s">
        <v>40</v>
      </c>
      <c r="D30" s="31" t="s">
        <v>41</v>
      </c>
      <c r="E30" s="31"/>
      <c r="F30" s="36" t="n">
        <v>45</v>
      </c>
      <c r="G30" s="37" t="n">
        <v>0</v>
      </c>
      <c r="H30" s="34" t="n">
        <f aca="false">IF(G30&gt;45,45,ROUNDDOWN((G30*60)/60,0)*1)</f>
        <v>0</v>
      </c>
      <c r="I30" s="35" t="str">
        <f aca="false">IF(G30&gt;45,G30-45&amp;" hour(s) is/are not counted as you can only earn upto 45 PDUs in this category.","")</f>
        <v/>
      </c>
      <c r="J30" s="39" t="str">
        <f aca="false">IF(SUM(H30:H32)&gt;45, "Under Categories D, E and F you can earn upto 45 PDUs","")</f>
        <v/>
      </c>
      <c r="K30" s="0"/>
      <c r="L30" s="0"/>
    </row>
    <row r="31" customFormat="false" ht="64.5" hidden="false" customHeight="true" outlineLevel="0" collapsed="false">
      <c r="A31" s="38"/>
      <c r="B31" s="30" t="s">
        <v>42</v>
      </c>
      <c r="C31" s="35" t="s">
        <v>43</v>
      </c>
      <c r="D31" s="31" t="s">
        <v>44</v>
      </c>
      <c r="E31" s="31"/>
      <c r="F31" s="36" t="n">
        <v>45</v>
      </c>
      <c r="G31" s="37" t="n">
        <v>0</v>
      </c>
      <c r="H31" s="34" t="n">
        <f aca="false">IF(G31&gt;45,45,ROUNDDOWN((G31*60)/60,0)*1)</f>
        <v>0</v>
      </c>
      <c r="I31" s="35" t="inlineStr">
        <f aca="false">IF(G31&gt;45,G31-45&amp;" hour(s) is/are not counted as you can only earn upto 45 PDUs in this category.","")</f>
        <is>
          <t/>
        </is>
      </c>
      <c r="J31" s="39"/>
      <c r="K31" s="0"/>
      <c r="L31" s="0"/>
    </row>
    <row r="32" customFormat="false" ht="30" hidden="false" customHeight="true" outlineLevel="0" collapsed="false">
      <c r="A32" s="38"/>
      <c r="B32" s="30" t="s">
        <v>45</v>
      </c>
      <c r="C32" s="35" t="s">
        <v>46</v>
      </c>
      <c r="D32" s="31" t="s">
        <v>47</v>
      </c>
      <c r="E32" s="31"/>
      <c r="F32" s="36" t="n">
        <v>15</v>
      </c>
      <c r="G32" s="40" t="n">
        <v>0</v>
      </c>
      <c r="H32" s="35" t="n">
        <f aca="false">IF(Years&gt;3,15,ROUNDDOWN(G32,0)*5)</f>
        <v>0</v>
      </c>
      <c r="I32" s="35" t="str">
        <f aca="false">IF(G32&gt;3,G32-3&amp;" Years are not counted as you can only earn upto 15 PDUs in this category.","")</f>
        <v/>
      </c>
      <c r="J32" s="39"/>
      <c r="K32" s="0"/>
      <c r="L32" s="0"/>
    </row>
    <row r="33" s="1" customFormat="true" ht="15" hidden="false" customHeight="false" outlineLevel="0" collapsed="false">
      <c r="A33" s="41"/>
      <c r="B33" s="42"/>
      <c r="C33" s="41"/>
      <c r="D33" s="0"/>
      <c r="E33" s="0"/>
      <c r="F33" s="43" t="s">
        <v>48</v>
      </c>
      <c r="G33" s="43"/>
      <c r="H33" s="44" t="n">
        <f aca="false">SUM(H27:H32)</f>
        <v>0</v>
      </c>
      <c r="I33" s="0"/>
      <c r="K33" s="0"/>
      <c r="L33" s="0"/>
    </row>
    <row r="34" customFormat="false" ht="15" hidden="false" customHeight="false" outlineLevel="0" collapsed="false">
      <c r="A34" s="41"/>
      <c r="B34" s="42"/>
      <c r="C34" s="41"/>
      <c r="D34" s="0"/>
      <c r="E34" s="0"/>
      <c r="F34" s="45" t="s">
        <v>49</v>
      </c>
      <c r="G34" s="45"/>
      <c r="H34" s="34" t="str">
        <f aca="false">IF(B21="", "Enter Credential Information above", (B22-H33))</f>
        <v>Enter Credential Information above</v>
      </c>
      <c r="I34" s="46"/>
      <c r="J34" s="22"/>
      <c r="K34" s="22"/>
      <c r="L34" s="22"/>
    </row>
    <row r="35" s="1" customFormat="true" ht="15" hidden="false" customHeight="false" outlineLevel="0" collapsed="false">
      <c r="A35" s="41"/>
      <c r="B35" s="42"/>
      <c r="C35" s="41"/>
      <c r="D35" s="0"/>
      <c r="E35" s="0"/>
      <c r="F35" s="45"/>
      <c r="G35" s="45"/>
      <c r="H35" s="34"/>
      <c r="I35" s="47"/>
    </row>
    <row r="36" s="1" customFormat="true" ht="36.75" hidden="false" customHeight="true" outlineLevel="0" collapsed="false">
      <c r="A36" s="41"/>
      <c r="B36" s="42"/>
      <c r="C36" s="41"/>
      <c r="D36" s="0"/>
      <c r="E36" s="0"/>
      <c r="F36" s="45"/>
      <c r="G36" s="45"/>
      <c r="H36" s="34"/>
      <c r="I36" s="47"/>
    </row>
    <row r="37" s="1" customFormat="true" ht="15" hidden="false" customHeight="false" outlineLevel="0" collapsed="false">
      <c r="A37" s="41"/>
      <c r="B37" s="42"/>
      <c r="C37" s="41"/>
      <c r="D37" s="0"/>
      <c r="E37" s="0"/>
      <c r="F37" s="0"/>
      <c r="G37" s="0"/>
      <c r="H37" s="0"/>
      <c r="I37" s="47"/>
    </row>
    <row r="38" s="1" customFormat="true" ht="30.75" hidden="false" customHeight="true" outlineLevel="0" collapsed="false">
      <c r="A38" s="41"/>
      <c r="B38" s="42"/>
      <c r="C38" s="41"/>
      <c r="D38" s="48"/>
      <c r="E38" s="48"/>
      <c r="F38" s="18"/>
      <c r="G38" s="49"/>
      <c r="H38" s="50" t="s">
        <v>50</v>
      </c>
      <c r="I38" s="50"/>
    </row>
    <row r="39" s="1" customFormat="true" ht="46.5" hidden="false" customHeight="true" outlineLevel="0" collapsed="false">
      <c r="A39" s="41"/>
      <c r="B39" s="42"/>
      <c r="C39" s="41"/>
      <c r="D39" s="48"/>
      <c r="E39" s="48"/>
      <c r="F39" s="18"/>
      <c r="G39" s="51"/>
      <c r="H39" s="50" t="s">
        <v>51</v>
      </c>
      <c r="I39" s="50"/>
    </row>
    <row r="40" customFormat="false" ht="30.75" hidden="false" customHeight="true" outlineLevel="0" collapsed="false">
      <c r="G40" s="52"/>
      <c r="H40" s="50" t="s">
        <v>52</v>
      </c>
      <c r="I40" s="50"/>
    </row>
  </sheetData>
  <sheetProtection sheet="true" objects="true" scenarios="true" selectLockedCells="true"/>
  <mergeCells count="23">
    <mergeCell ref="A4:I11"/>
    <mergeCell ref="A14:A15"/>
    <mergeCell ref="B16:C16"/>
    <mergeCell ref="B17:C17"/>
    <mergeCell ref="C19:F19"/>
    <mergeCell ref="B21:C21"/>
    <mergeCell ref="B22:C22"/>
    <mergeCell ref="D26:E26"/>
    <mergeCell ref="A27:A29"/>
    <mergeCell ref="D27:E27"/>
    <mergeCell ref="D28:E28"/>
    <mergeCell ref="D29:E29"/>
    <mergeCell ref="A30:A32"/>
    <mergeCell ref="D30:E30"/>
    <mergeCell ref="J30:J32"/>
    <mergeCell ref="D31:E31"/>
    <mergeCell ref="D32:E32"/>
    <mergeCell ref="F33:G33"/>
    <mergeCell ref="F34:G36"/>
    <mergeCell ref="H34:H36"/>
    <mergeCell ref="H38:I38"/>
    <mergeCell ref="H39:I39"/>
    <mergeCell ref="H40:I40"/>
  </mergeCells>
  <conditionalFormatting sqref="B19">
    <cfRule type="cellIs" priority="2" operator="greaterThan" aboveAverage="0" equalAverage="0" bottom="0" percent="0" rank="0" text="" dxfId="0">
      <formula>$B$17</formula>
    </cfRule>
  </conditionalFormatting>
  <conditionalFormatting sqref="C19:G19">
    <cfRule type="containsText" priority="3" aboveAverage="0" equalAverage="0" bottom="0" percent="0" rank="0" text="Credential is already expired" dxfId="1"/>
  </conditionalFormatting>
  <conditionalFormatting sqref="F22">
    <cfRule type="containsText" priority="4" aboveAverage="0" equalAverage="0" bottom="0" percent="0" rank="0" text="Retake CAPM Exam" dxfId="2"/>
  </conditionalFormatting>
  <conditionalFormatting sqref="H33">
    <cfRule type="cellIs" priority="5" operator="lessThan" aboveAverage="0" equalAverage="0" bottom="0" percent="0" rank="0" text="" dxfId="3">
      <formula>0</formula>
    </cfRule>
  </conditionalFormatting>
  <conditionalFormatting sqref="H29">
    <cfRule type="cellIs" priority="6" operator="greaterThan" aboveAverage="0" equalAverage="0" bottom="0" percent="0" rank="0" text="" dxfId="4">
      <formula>30</formula>
    </cfRule>
  </conditionalFormatting>
  <conditionalFormatting sqref="G29">
    <cfRule type="cellIs" priority="7" operator="greaterThan" aboveAverage="0" equalAverage="0" bottom="0" percent="0" rank="0" text="" dxfId="5">
      <formula>1800</formula>
    </cfRule>
  </conditionalFormatting>
  <conditionalFormatting sqref="G30">
    <cfRule type="cellIs" priority="8" operator="greaterThan" aboveAverage="0" equalAverage="0" bottom="0" percent="0" rank="0" text="" dxfId="6">
      <formula>2700</formula>
    </cfRule>
  </conditionalFormatting>
  <conditionalFormatting sqref="G31">
    <cfRule type="cellIs" priority="9" operator="greaterThan" aboveAverage="0" equalAverage="0" bottom="0" percent="0" rank="0" text="" dxfId="7">
      <formula>2700</formula>
    </cfRule>
  </conditionalFormatting>
  <conditionalFormatting sqref="G32">
    <cfRule type="cellIs" priority="10" operator="greaterThan" aboveAverage="0" equalAverage="0" bottom="0" percent="0" rank="0" text="" dxfId="8">
      <formula>3</formula>
    </cfRule>
  </conditionalFormatting>
  <conditionalFormatting sqref="H34">
    <cfRule type="cellIs" priority="11" operator="equal" aboveAverage="0" equalAverage="0" bottom="0" percent="0" rank="0" text="" dxfId="9">
      <formula>0</formula>
    </cfRule>
    <cfRule type="cellIs" priority="12" operator="lessThan" aboveAverage="0" equalAverage="0" bottom="0" percent="0" rank="0" text="" dxfId="10">
      <formula>0</formula>
    </cfRule>
  </conditionalFormatting>
  <conditionalFormatting sqref="H30:H32">
    <cfRule type="expression" priority="13" aboveAverage="0" equalAverage="0" bottom="0" percent="0" rank="0" text="" dxfId="11">
      <formula>SUM($H$30:$H$32)&gt;45</formula>
    </cfRule>
  </conditionalFormatting>
  <conditionalFormatting sqref="H34:H36">
    <cfRule type="cellIs" priority="14" operator="between" aboveAverage="0" equalAverage="0" bottom="0" percent="0" rank="0" text="" dxfId="12">
      <formula>$B$22</formula>
      <formula>1</formula>
    </cfRule>
  </conditionalFormatting>
  <dataValidations count="7">
    <dataValidation allowBlank="true" operator="between" showDropDown="false" showErrorMessage="true" showInputMessage="true" sqref="B21" type="list">
      <formula1>$H$15:$H$20</formula1>
      <formula2>0</formula2>
    </dataValidation>
    <dataValidation allowBlank="true" error="You can not earn more than 45 PDUs in this category. Excess number of minutes will not be counted." errorTitle="Can not earn more than 45 PDUs" operator="between" prompt="Enter your time spent in Hours." promptTitle="Enter Hours" showDropDown="false" showErrorMessage="true" showInputMessage="true" sqref="G30:G31" type="custom">
      <formula1>A1&lt;45</formula1>
      <formula2>0</formula2>
    </dataValidation>
    <dataValidation allowBlank="true" operator="between" prompt="Enter your time spent in Hours." promptTitle="Enter Hours" showDropDown="false" showErrorMessage="true" showInputMessage="true" sqref="G27" type="none">
      <formula1>0</formula1>
      <formula2>0</formula2>
    </dataValidation>
    <dataValidation allowBlank="true" operator="between" prompt="Enter your time spent in Hours." promptTitle="Enter Hours:" showDropDown="false" showErrorMessage="true" showInputMessage="true" sqref="G28" type="none">
      <formula1>0</formula1>
      <formula2>0</formula2>
    </dataValidation>
    <dataValidation allowBlank="true" error="You can only earn upto 15 PDUs in this category&#10;" errorTitle="More than 3 years" operator="between" prompt="Enter your Experience in Years" promptTitle="Enter Years" showDropDown="false" showErrorMessage="true" showInputMessage="true" sqref="G32" type="custom">
      <formula1>A1&lt;3.1</formula1>
      <formula2>0</formula2>
    </dataValidation>
    <dataValidation allowBlank="true" error="You can not earn more than 30 PDUs in this category. Excess number of minutes will not be counted.&#10;" errorTitle="Can not earn more than 30 PDUs" operator="between" prompt="Enter your time spent in Hours.&#10;" promptTitle="Enter Hours" showDropDown="false" showErrorMessage="true" showInputMessage="true" sqref="G29" type="custom">
      <formula1>A1&lt;1801</formula1>
      <formula2>0</formula2>
    </dataValidation>
    <dataValidation allowBlank="true" error="You can not earn more than 30 PDUs in this category." errorTitle="More than 30" operator="between" showDropDown="false" showErrorMessage="false" showInputMessage="false" sqref="H29:H31" type="custom">
      <formula1>A1&gt;30</formula1>
      <formula2>0</formula2>
    </dataValidation>
  </dataValidations>
  <printOptions headings="false" gridLines="false" gridLinesSet="true" horizontalCentered="false" verticalCentered="false"/>
  <pageMargins left="0.7" right="0.7" top="0.597222222222222" bottom="0.75" header="0.3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5"/>
  <cols>
    <col collapsed="false" hidden="false" max="1" min="1" style="53" width="21.7091836734694"/>
    <col collapsed="false" hidden="false" max="2" min="2" style="53" width="34"/>
    <col collapsed="false" hidden="false" max="3" min="3" style="53" width="30.0051020408163"/>
    <col collapsed="false" hidden="false" max="4" min="4" style="53" width="40.1479591836735"/>
    <col collapsed="false" hidden="false" max="5" min="5" style="54" width="12.8622448979592"/>
    <col collapsed="false" hidden="false" max="1025" min="6" style="54" width="9.14285714285714"/>
  </cols>
  <sheetData>
    <row r="1" customFormat="false" ht="15" hidden="false" customHeight="false" outlineLevel="0" collapsed="false">
      <c r="A1" s="0"/>
      <c r="B1" s="0"/>
      <c r="C1" s="0"/>
      <c r="D1" s="0"/>
      <c r="E1" s="0"/>
    </row>
    <row r="2" customFormat="false" ht="15" hidden="false" customHeight="false" outlineLevel="0" collapsed="false">
      <c r="A2" s="0"/>
      <c r="B2" s="0"/>
      <c r="C2" s="0"/>
      <c r="D2" s="0"/>
      <c r="E2" s="0"/>
    </row>
    <row r="3" customFormat="false" ht="15" hidden="false" customHeight="false" outlineLevel="0" collapsed="false">
      <c r="A3" s="0"/>
      <c r="B3" s="0"/>
      <c r="C3" s="0"/>
      <c r="D3" s="0"/>
      <c r="E3" s="0"/>
    </row>
    <row r="4" customFormat="false" ht="15" hidden="false" customHeight="false" outlineLevel="0" collapsed="false">
      <c r="A4" s="55" t="s">
        <v>53</v>
      </c>
      <c r="B4" s="55" t="s">
        <v>54</v>
      </c>
      <c r="C4" s="55" t="s">
        <v>55</v>
      </c>
      <c r="D4" s="55" t="s">
        <v>56</v>
      </c>
      <c r="E4" s="56" t="s">
        <v>57</v>
      </c>
    </row>
    <row r="5" customFormat="false" ht="45" hidden="false" customHeight="false" outlineLevel="0" collapsed="false">
      <c r="A5" s="57" t="s">
        <v>58</v>
      </c>
      <c r="B5" s="58" t="s">
        <v>59</v>
      </c>
      <c r="C5" s="58" t="s">
        <v>60</v>
      </c>
      <c r="D5" s="58" t="s">
        <v>61</v>
      </c>
      <c r="E5" s="59" t="s">
        <v>62</v>
      </c>
    </row>
    <row r="6" customFormat="false" ht="45" hidden="false" customHeight="false" outlineLevel="0" collapsed="false">
      <c r="A6" s="57" t="s">
        <v>63</v>
      </c>
      <c r="B6" s="58" t="s">
        <v>64</v>
      </c>
      <c r="C6" s="58" t="s">
        <v>65</v>
      </c>
      <c r="D6" s="58" t="s">
        <v>66</v>
      </c>
      <c r="E6" s="59" t="s">
        <v>67</v>
      </c>
    </row>
    <row r="7" customFormat="false" ht="45" hidden="false" customHeight="false" outlineLevel="0" collapsed="false">
      <c r="A7" s="57" t="s">
        <v>68</v>
      </c>
      <c r="B7" s="58" t="s">
        <v>69</v>
      </c>
      <c r="C7" s="58" t="s">
        <v>70</v>
      </c>
      <c r="D7" s="58" t="s">
        <v>66</v>
      </c>
      <c r="E7" s="59" t="s">
        <v>67</v>
      </c>
    </row>
    <row r="8" customFormat="false" ht="75" hidden="false" customHeight="false" outlineLevel="0" collapsed="false">
      <c r="A8" s="57" t="s">
        <v>71</v>
      </c>
      <c r="B8" s="58" t="s">
        <v>72</v>
      </c>
      <c r="C8" s="58" t="s">
        <v>73</v>
      </c>
      <c r="D8" s="58" t="s">
        <v>74</v>
      </c>
      <c r="E8" s="59" t="s">
        <v>75</v>
      </c>
    </row>
    <row r="9" customFormat="false" ht="45" hidden="false" customHeight="false" outlineLevel="0" collapsed="false">
      <c r="A9" s="57" t="s">
        <v>76</v>
      </c>
      <c r="B9" s="58" t="s">
        <v>77</v>
      </c>
      <c r="C9" s="58" t="s">
        <v>78</v>
      </c>
      <c r="D9" s="58" t="s">
        <v>79</v>
      </c>
      <c r="E9" s="59" t="s">
        <v>75</v>
      </c>
    </row>
    <row r="10" customFormat="false" ht="60" hidden="false" customHeight="false" outlineLevel="0" collapsed="false">
      <c r="A10" s="57" t="s">
        <v>80</v>
      </c>
      <c r="B10" s="58" t="s">
        <v>81</v>
      </c>
      <c r="C10" s="58" t="s">
        <v>82</v>
      </c>
      <c r="D10" s="58" t="s">
        <v>83</v>
      </c>
      <c r="E10" s="59" t="s">
        <v>84</v>
      </c>
    </row>
    <row r="11" customFormat="false" ht="60" hidden="false" customHeight="false" outlineLevel="0" collapsed="false">
      <c r="A11" s="57" t="s">
        <v>85</v>
      </c>
      <c r="B11" s="58" t="s">
        <v>86</v>
      </c>
      <c r="C11" s="58" t="s">
        <v>87</v>
      </c>
      <c r="D11" s="58" t="s">
        <v>88</v>
      </c>
      <c r="E11" s="59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2015-02-16T09:59:58Z</dcterms:created>
  <dc:creator>Prache Mittal</dc:creator>
  <dc:language>en-US</dc:language>
  <cp:lastModifiedBy>GreyCampus</cp:lastModifiedBy>
  <cp:lastPrinted>2015-02-16T17:09:46Z</cp:lastPrinted>
  <dcterms:modified xsi:type="dcterms:W3CDTF">2015-03-18T10:44:12Z</dcterms:modified>
  <cp:revision>0</cp:revision>
</cp:coreProperties>
</file>